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Лист1!$A$6:$K$45</definedName>
  </definedNames>
  <calcPr calcId="152511" refMode="R1C1"/>
</workbook>
</file>

<file path=xl/calcChain.xml><?xml version="1.0" encoding="utf-8"?>
<calcChain xmlns="http://schemas.openxmlformats.org/spreadsheetml/2006/main">
  <c r="I42" i="1" l="1"/>
  <c r="I41" i="1"/>
  <c r="J41" i="1" s="1"/>
  <c r="I40" i="1"/>
  <c r="J40" i="1" s="1"/>
  <c r="K41" i="1" l="1"/>
  <c r="K40" i="1"/>
  <c r="G57" i="1" l="1"/>
  <c r="C55" i="1"/>
  <c r="E230" i="1" l="1"/>
  <c r="D230" i="1"/>
  <c r="C230" i="1"/>
  <c r="C180" i="1"/>
  <c r="D180" i="1"/>
  <c r="E180" i="1"/>
  <c r="I150" i="1"/>
  <c r="C150" i="1"/>
  <c r="E20" i="1"/>
  <c r="C120" i="1"/>
  <c r="C206" i="1"/>
  <c r="C257" i="1"/>
  <c r="C285" i="1"/>
  <c r="C310" i="1"/>
  <c r="C325" i="1"/>
  <c r="C356" i="1"/>
  <c r="C404" i="1"/>
  <c r="F257" i="1" l="1"/>
  <c r="D20" i="1"/>
  <c r="F20" i="1"/>
  <c r="G20" i="1"/>
  <c r="H20" i="1"/>
  <c r="D32" i="1"/>
  <c r="E32" i="1"/>
  <c r="F32" i="1"/>
  <c r="G32" i="1"/>
  <c r="H32" i="1"/>
  <c r="D35" i="1"/>
  <c r="E35" i="1"/>
  <c r="F35" i="1"/>
  <c r="D44" i="1"/>
  <c r="E44" i="1"/>
  <c r="F44" i="1"/>
  <c r="G44" i="1"/>
  <c r="H44" i="1"/>
  <c r="D120" i="1"/>
  <c r="E120" i="1"/>
  <c r="F120" i="1"/>
  <c r="H120" i="1"/>
  <c r="D150" i="1"/>
  <c r="H180" i="1"/>
  <c r="D206" i="1"/>
  <c r="E206" i="1"/>
  <c r="H206" i="1"/>
  <c r="D257" i="1"/>
  <c r="E257" i="1"/>
  <c r="G257" i="1"/>
  <c r="H257" i="1"/>
  <c r="D285" i="1"/>
  <c r="E285" i="1"/>
  <c r="F285" i="1"/>
  <c r="H285" i="1"/>
  <c r="E297" i="1"/>
  <c r="F297" i="1"/>
  <c r="H297" i="1"/>
  <c r="D310" i="1"/>
  <c r="E310" i="1"/>
  <c r="F310" i="1"/>
  <c r="H310" i="1"/>
  <c r="D325" i="1"/>
  <c r="E325" i="1"/>
  <c r="F325" i="1"/>
  <c r="H325" i="1"/>
  <c r="D356" i="1"/>
  <c r="E356" i="1"/>
  <c r="D404" i="1"/>
  <c r="E404" i="1"/>
  <c r="F404" i="1"/>
  <c r="H404" i="1"/>
  <c r="E45" i="1" l="1"/>
  <c r="D45" i="1"/>
  <c r="G45" i="1"/>
  <c r="F45" i="1"/>
  <c r="H45" i="1"/>
  <c r="I7" i="1"/>
  <c r="I8" i="1"/>
  <c r="I9" i="1"/>
  <c r="I10" i="1"/>
  <c r="I11" i="1"/>
  <c r="I14" i="1"/>
  <c r="I120" i="1" l="1"/>
  <c r="I43" i="1" l="1"/>
  <c r="K43" i="1" s="1"/>
  <c r="K42" i="1"/>
  <c r="I39" i="1"/>
  <c r="J39" i="1" s="1"/>
  <c r="I38" i="1"/>
  <c r="J38" i="1" s="1"/>
  <c r="I37" i="1"/>
  <c r="K37" i="1" s="1"/>
  <c r="I36" i="1"/>
  <c r="J36" i="1" s="1"/>
  <c r="J31" i="1"/>
  <c r="I30" i="1"/>
  <c r="J30" i="1" s="1"/>
  <c r="I29" i="1"/>
  <c r="K29" i="1" s="1"/>
  <c r="I28" i="1"/>
  <c r="K28" i="1" s="1"/>
  <c r="I26" i="1"/>
  <c r="J26" i="1" s="1"/>
  <c r="I25" i="1"/>
  <c r="J25" i="1" s="1"/>
  <c r="I24" i="1"/>
  <c r="K24" i="1" s="1"/>
  <c r="I23" i="1"/>
  <c r="J23" i="1" s="1"/>
  <c r="I22" i="1"/>
  <c r="J22" i="1" s="1"/>
  <c r="K22" i="1" s="1"/>
  <c r="I21" i="1"/>
  <c r="K21" i="1" s="1"/>
  <c r="I19" i="1"/>
  <c r="K19" i="1" s="1"/>
  <c r="I18" i="1"/>
  <c r="K18" i="1" s="1"/>
  <c r="I17" i="1"/>
  <c r="J17" i="1" s="1"/>
  <c r="I16" i="1"/>
  <c r="I15" i="1"/>
  <c r="K15" i="1" s="1"/>
  <c r="K14" i="1"/>
  <c r="K13" i="1"/>
  <c r="J12" i="1"/>
  <c r="K11" i="1"/>
  <c r="K10" i="1"/>
  <c r="J9" i="1"/>
  <c r="J8" i="1"/>
  <c r="K7" i="1"/>
  <c r="K45" i="2"/>
  <c r="J45" i="2"/>
  <c r="K39" i="2"/>
  <c r="K40" i="2"/>
  <c r="K41" i="2"/>
  <c r="K42" i="2"/>
  <c r="K43" i="2"/>
  <c r="K44" i="2"/>
  <c r="K38" i="2"/>
  <c r="J39" i="2"/>
  <c r="J40" i="2"/>
  <c r="J41" i="2"/>
  <c r="J42" i="2"/>
  <c r="J43" i="2"/>
  <c r="J44" i="2"/>
  <c r="J38" i="2"/>
  <c r="I39" i="2"/>
  <c r="I40" i="2"/>
  <c r="I41" i="2"/>
  <c r="I42" i="2"/>
  <c r="I43" i="2"/>
  <c r="I44" i="2"/>
  <c r="I45" i="2"/>
  <c r="I38" i="2"/>
  <c r="K31" i="2"/>
  <c r="K32" i="2"/>
  <c r="K33" i="2"/>
  <c r="K34" i="2"/>
  <c r="K35" i="2"/>
  <c r="K36" i="2"/>
  <c r="K30" i="2"/>
  <c r="J31" i="2"/>
  <c r="J32" i="2"/>
  <c r="J33" i="2"/>
  <c r="J34" i="2"/>
  <c r="J35" i="2"/>
  <c r="J36" i="2"/>
  <c r="J30" i="2"/>
  <c r="I37" i="2"/>
  <c r="I31" i="2"/>
  <c r="I32" i="2"/>
  <c r="I33" i="2"/>
  <c r="I34" i="2"/>
  <c r="I35" i="2"/>
  <c r="I36" i="2"/>
  <c r="I30" i="2"/>
  <c r="K29" i="2"/>
  <c r="K20" i="2"/>
  <c r="K21" i="2"/>
  <c r="K22" i="2"/>
  <c r="K23" i="2"/>
  <c r="K24" i="2"/>
  <c r="K25" i="2"/>
  <c r="K26" i="2"/>
  <c r="K27" i="2"/>
  <c r="K28" i="2"/>
  <c r="K19" i="2"/>
  <c r="J20" i="2"/>
  <c r="J21" i="2"/>
  <c r="J22" i="2"/>
  <c r="J23" i="2"/>
  <c r="J24" i="2"/>
  <c r="J25" i="2"/>
  <c r="J26" i="2"/>
  <c r="J27" i="2"/>
  <c r="J28" i="2"/>
  <c r="J19" i="2"/>
  <c r="I20" i="2"/>
  <c r="I21" i="2"/>
  <c r="I22" i="2"/>
  <c r="I23" i="2"/>
  <c r="I24" i="2"/>
  <c r="I25" i="2"/>
  <c r="I26" i="2"/>
  <c r="I27" i="2"/>
  <c r="I28" i="2"/>
  <c r="I19" i="2"/>
  <c r="K4" i="2"/>
  <c r="K5" i="2"/>
  <c r="K6" i="2"/>
  <c r="K7" i="2"/>
  <c r="K8" i="2"/>
  <c r="K9" i="2"/>
  <c r="K10" i="2"/>
  <c r="K11" i="2"/>
  <c r="K12" i="2"/>
  <c r="K14" i="2"/>
  <c r="K15" i="2"/>
  <c r="K16" i="2"/>
  <c r="K17" i="2"/>
  <c r="K3" i="2"/>
  <c r="J18" i="2"/>
  <c r="J4" i="2"/>
  <c r="J5" i="2"/>
  <c r="J6" i="2"/>
  <c r="J7" i="2"/>
  <c r="J8" i="2"/>
  <c r="J9" i="2"/>
  <c r="J10" i="2"/>
  <c r="J11" i="2"/>
  <c r="J12" i="2"/>
  <c r="J14" i="2"/>
  <c r="J15" i="2"/>
  <c r="J16" i="2"/>
  <c r="J17" i="2"/>
  <c r="J3" i="2"/>
  <c r="I1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3" i="2"/>
  <c r="I44" i="1" l="1"/>
  <c r="K38" i="1"/>
  <c r="K8" i="1"/>
  <c r="K30" i="1"/>
  <c r="J21" i="1"/>
  <c r="J44" i="1"/>
  <c r="K31" i="1"/>
  <c r="J43" i="1"/>
  <c r="J11" i="1"/>
  <c r="K12" i="1"/>
  <c r="J42" i="1"/>
  <c r="J13" i="1"/>
  <c r="K36" i="1"/>
  <c r="K26" i="1"/>
  <c r="K39" i="1"/>
  <c r="J28" i="1"/>
  <c r="K17" i="1"/>
  <c r="J18" i="1"/>
  <c r="J24" i="1"/>
  <c r="J19" i="1"/>
  <c r="K9" i="1"/>
  <c r="J10" i="1"/>
  <c r="K25" i="1"/>
  <c r="J14" i="1"/>
  <c r="J37" i="1"/>
  <c r="K23" i="1"/>
  <c r="J7" i="1"/>
  <c r="J15" i="1"/>
  <c r="J29" i="1"/>
  <c r="D37" i="2"/>
  <c r="F37" i="2"/>
  <c r="G37" i="2"/>
  <c r="H37" i="2"/>
  <c r="E37" i="2"/>
  <c r="D44" i="2"/>
  <c r="K44" i="1" l="1"/>
  <c r="I45" i="1"/>
  <c r="J32" i="1"/>
  <c r="K32" i="1"/>
  <c r="K20" i="1"/>
  <c r="J20" i="1"/>
  <c r="H29" i="2"/>
  <c r="G29" i="2"/>
  <c r="F29" i="2"/>
  <c r="E29" i="2"/>
  <c r="D29" i="2"/>
  <c r="I29" i="2"/>
  <c r="H18" i="2"/>
  <c r="G18" i="2"/>
  <c r="F18" i="2"/>
  <c r="E18" i="2"/>
  <c r="E45" i="2" s="1"/>
  <c r="D18" i="2"/>
  <c r="D45" i="2" s="1"/>
  <c r="J45" i="1" l="1"/>
  <c r="K45" i="1"/>
  <c r="H45" i="2"/>
  <c r="G45" i="2"/>
  <c r="F45" i="2"/>
  <c r="J37" i="2"/>
  <c r="K37" i="2"/>
  <c r="J29" i="2"/>
  <c r="K18" i="2" l="1"/>
  <c r="I404" i="1" l="1"/>
  <c r="I310" i="1" l="1"/>
  <c r="I285" i="1"/>
  <c r="I180" i="1"/>
  <c r="I297" i="1" l="1"/>
  <c r="I325" i="1" l="1"/>
</calcChain>
</file>

<file path=xl/sharedStrings.xml><?xml version="1.0" encoding="utf-8"?>
<sst xmlns="http://schemas.openxmlformats.org/spreadsheetml/2006/main" count="560" uniqueCount="267">
  <si>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</si>
  <si>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</si>
  <si>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</si>
  <si>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</si>
  <si>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</si>
  <si>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</si>
  <si>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Бешенство</t>
  </si>
  <si>
    <t xml:space="preserve">Лептоспироз </t>
  </si>
  <si>
    <t>Итого:</t>
  </si>
  <si>
    <t>2.</t>
  </si>
  <si>
    <t>Республика Адыгея</t>
  </si>
  <si>
    <t>Бруцеллез</t>
  </si>
  <si>
    <t>3.</t>
  </si>
  <si>
    <t>4.</t>
  </si>
  <si>
    <t>Ростовская область</t>
  </si>
  <si>
    <t>Республика Крым</t>
  </si>
  <si>
    <t>ЛАБОРАТОРНЫЕ ИССЛЕДОВАНИЯ ПО ВИДАМ БОЛЕЗНЕЙ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</si>
  <si>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</si>
  <si>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</si>
  <si>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</si>
  <si>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</si>
  <si>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</si>
  <si>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</t>
  </si>
  <si>
    <t>Собаки</t>
  </si>
  <si>
    <t>Кошки</t>
  </si>
  <si>
    <t>Дикие и промысловые животные</t>
  </si>
  <si>
    <t>Прочие</t>
  </si>
  <si>
    <t>Всего</t>
  </si>
  <si>
    <t>г. Севастополь</t>
  </si>
  <si>
    <t>Наименование субъекта</t>
  </si>
  <si>
    <t>% положительных к пробам</t>
  </si>
  <si>
    <t>% положительных к исследованиям</t>
  </si>
  <si>
    <t>Всего:</t>
  </si>
  <si>
    <t>ВСЕГО ПО ФГБУ "КРАСНОДАРСКАЯ МВЛ"</t>
  </si>
  <si>
    <t>Выявлено положительных результатов</t>
  </si>
  <si>
    <t>График № 1</t>
  </si>
  <si>
    <t>2. Высокопатогенный грипп птиц</t>
  </si>
  <si>
    <t xml:space="preserve">1. Бешенство </t>
  </si>
  <si>
    <t>Субъект</t>
  </si>
  <si>
    <t>Сыворотка крови на наличие антител</t>
  </si>
  <si>
    <t>Патологический материал, помёт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</si>
  <si>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</si>
  <si>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</si>
  <si>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</si>
  <si>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</si>
  <si>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</si>
  <si>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</si>
  <si>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</si>
  <si>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</si>
  <si>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</si>
  <si>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</si>
  <si>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</si>
  <si>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</si>
  <si>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</si>
  <si>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</si>
  <si>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</si>
  <si>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</si>
  <si>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</si>
  <si>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График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</si>
  <si>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</si>
  <si>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</si>
  <si>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</si>
  <si>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</si>
  <si>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Таблица № 13</t>
  </si>
  <si>
    <t>Итого</t>
  </si>
  <si>
    <t>Таблица № 8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</si>
  <si>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</si>
  <si>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</si>
  <si>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Таблица № 10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</si>
  <si>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</si>
  <si>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</si>
  <si>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>График № 9</t>
  </si>
  <si>
    <t>4. Болезнь Ньюкасла</t>
  </si>
  <si>
    <t>Положительных (по наличию патогена)</t>
  </si>
  <si>
    <t>Положительных на постинфекционные антитела</t>
  </si>
  <si>
    <t>Положительных на поствакцинальные антитела</t>
  </si>
  <si>
    <t>Сибирская язва</t>
  </si>
  <si>
    <t>Положительных исследований на постинфекционные антитела</t>
  </si>
  <si>
    <t>Положительных исследований на поствакцинальные антитела</t>
  </si>
  <si>
    <t>Лейкоз РИД</t>
  </si>
  <si>
    <t xml:space="preserve">Сальмонеллез </t>
  </si>
  <si>
    <t xml:space="preserve">Туберкулез </t>
  </si>
  <si>
    <t>№ п/п</t>
  </si>
  <si>
    <t xml:space="preserve">Район </t>
  </si>
  <si>
    <t>№ экспертизы, дата выдачи</t>
  </si>
  <si>
    <t>Гиагинский</t>
  </si>
  <si>
    <t>Шовгеновский</t>
  </si>
  <si>
    <t xml:space="preserve">Сыворотка крови </t>
  </si>
  <si>
    <t>Положительные с недопустимым уровнем поствакцинальных антител</t>
  </si>
  <si>
    <t>Положительные по патогену</t>
  </si>
  <si>
    <t>Таблица № 12</t>
  </si>
  <si>
    <t>Проб</t>
  </si>
  <si>
    <t>Исследований</t>
  </si>
  <si>
    <t>Положительных исследований (по наличию патогена)</t>
  </si>
  <si>
    <t>Итого положительных</t>
  </si>
  <si>
    <t>Тахтамукайский</t>
  </si>
  <si>
    <t>Сведения о владельце юридический адрес предприятия или адрес и ФИО частного лица</t>
  </si>
  <si>
    <t>Африканская чума свиней</t>
  </si>
  <si>
    <t>Блютанг</t>
  </si>
  <si>
    <t xml:space="preserve">Болезнь  Ньюкасла </t>
  </si>
  <si>
    <t xml:space="preserve">Болезнь Шмалленберга </t>
  </si>
  <si>
    <t xml:space="preserve">Высокопатогенный грипп птиц </t>
  </si>
  <si>
    <t xml:space="preserve">Классическая чума свиней </t>
  </si>
  <si>
    <t xml:space="preserve">Репродуктивно-респираторный синдром свиней </t>
  </si>
  <si>
    <t xml:space="preserve">Болезнь Ауески свиней </t>
  </si>
  <si>
    <t xml:space="preserve">Лейкоз </t>
  </si>
  <si>
    <t xml:space="preserve">Африканская чума свиней </t>
  </si>
  <si>
    <t>Лейкоз</t>
  </si>
  <si>
    <t>Красногвардейский</t>
  </si>
  <si>
    <t>Усть-Лабинский</t>
  </si>
  <si>
    <t>График № 8</t>
  </si>
  <si>
    <t>1 квартал 2020 год</t>
  </si>
  <si>
    <t>1 квартал 2020 г.</t>
  </si>
  <si>
    <t>Теучежский</t>
  </si>
  <si>
    <t>Майкопский</t>
  </si>
  <si>
    <t>г. Майкоп</t>
  </si>
  <si>
    <t>Выселковский</t>
  </si>
  <si>
    <t>пгт. Энем, ул. Махошовская, 1. ЛПХ Хакуй К.Х.</t>
  </si>
  <si>
    <t>Ленинградский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</si>
  <si>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</si>
  <si>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Отчет о выполнении лабораторных исследований в рамках государственного эпизоотологического мониторинга, проводимого в 1 квартале 2021 года.                                                                                                                                                                                                                                            (основание: приказ Россельхознадзора от 28 декабря 2020 г. № 1408)</t>
  </si>
  <si>
    <t>Грипп птиц</t>
  </si>
  <si>
    <t>За 1 квартал 2021 года получено 111 положительных случая по патогену из них:</t>
  </si>
  <si>
    <r>
      <t xml:space="preserve">        </t>
    </r>
    <r>
      <rPr>
        <b/>
        <u/>
        <sz val="12"/>
        <rFont val="Times New Roman"/>
        <family val="1"/>
        <charset val="204"/>
      </rPr>
      <t>по лейкозу – 50:</t>
    </r>
  </si>
  <si>
    <t>1 квартал 2021 год</t>
  </si>
  <si>
    <t>Динамика проб, исследований и положительных результатов за 1 квартал 2020 года в сравнении с 1 кварталом 2021 года представлена на графике №1.</t>
  </si>
  <si>
    <t>1 квартал 2021 г.</t>
  </si>
  <si>
    <t>Динамика проб, исследований и положительных результатов за 1 квартал 2020 года в сравнении с 1 кварталом 2021 года представлена на графике № 2.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</si>
  <si>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Исследования в разрезе субъектов в сравнении с 1 кварталом 2021 года представлены в таблице № 4:</t>
    </r>
  </si>
  <si>
    <t>Динамика проб, исследований и положительных результатов за 1 квартал 2020 года в сравнении с 1 кварталом 2021 года представлена на графике № 4.</t>
  </si>
  <si>
    <t>Динамика  положительных результатов за 1 квартал 2020 года в сравнении с 1 кварталом 2021 года представлена на графике № 5.</t>
  </si>
  <si>
    <t>Динамика проб, исследований и положительных результатов за 1 квартал 2020 года в сравнении с 1 кварталом 2021 года представлена на графике № 6.</t>
  </si>
  <si>
    <t>7. Блютанг</t>
  </si>
  <si>
    <r>
      <t>В 1 квартале 2021 года поступило –</t>
    </r>
    <r>
      <rPr>
        <b/>
        <sz val="12"/>
        <color theme="1"/>
        <rFont val="Times New Roman"/>
        <family val="1"/>
        <charset val="204"/>
      </rPr>
      <t xml:space="preserve"> 150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150. </t>
    </r>
    <r>
      <rPr>
        <sz val="12"/>
        <color theme="1"/>
        <rFont val="Times New Roman"/>
        <family val="1"/>
        <charset val="204"/>
      </rPr>
      <t xml:space="preserve"> Положительных случаев не выявлено.</t>
    </r>
  </si>
  <si>
    <t>8. Туберкулез</t>
  </si>
  <si>
    <r>
      <t>В 1 квартале 2021 года поступило –</t>
    </r>
    <r>
      <rPr>
        <b/>
        <sz val="12"/>
        <color theme="1"/>
        <rFont val="Times New Roman"/>
        <family val="1"/>
        <charset val="204"/>
      </rPr>
      <t xml:space="preserve"> 17</t>
    </r>
    <r>
      <rPr>
        <sz val="12"/>
        <color theme="1"/>
        <rFont val="Times New Roman"/>
        <family val="1"/>
        <charset val="204"/>
      </rPr>
      <t xml:space="preserve"> проб , проведено исследований</t>
    </r>
    <r>
      <rPr>
        <b/>
        <sz val="12"/>
        <color theme="1"/>
        <rFont val="Times New Roman"/>
        <family val="1"/>
        <charset val="204"/>
      </rPr>
      <t xml:space="preserve"> -85.</t>
    </r>
    <r>
      <rPr>
        <sz val="12"/>
        <color theme="1"/>
        <rFont val="Times New Roman"/>
        <family val="1"/>
        <charset val="204"/>
      </rPr>
      <t xml:space="preserve">  Положительных исследований не выявлено.</t>
    </r>
  </si>
  <si>
    <t>9. Лептоспироз</t>
  </si>
  <si>
    <t>10. Бруцеллез</t>
  </si>
  <si>
    <t xml:space="preserve">Исследования в разрезе субъектов представлены в таблице № 10:           </t>
  </si>
  <si>
    <t xml:space="preserve">Исследования в разрезе субъектов представлены в таблице № 8:                                                                                                            </t>
  </si>
  <si>
    <t>Динамика проб, исследований и положительных результатов за 1 квартал 2020 года в сравнении с 1 кварталом 2021 года представлена на графике № 7.</t>
  </si>
  <si>
    <t>Динамика поступления проб, проведенных исследований за 1 квартал 2020 года в сравнении с 1 кварталом 2021 года представлена в графике 8.</t>
  </si>
  <si>
    <t>11. Лейкоз КРС</t>
  </si>
  <si>
    <t xml:space="preserve"> Исследования в разрезе субъектов представлены в таблице № 12:                                                                                                            </t>
  </si>
  <si>
    <t>Динамика поступления проб, проведенных исследований за 1 квартал 2020 года в сравнении с 1 кварталом 2021 года представлена в графике 9.</t>
  </si>
  <si>
    <t>12. Сибирская язва</t>
  </si>
  <si>
    <t xml:space="preserve">13. Репродуктивно-респираторный синдром свиней </t>
  </si>
  <si>
    <t xml:space="preserve"> Исследования в разрезе субъектов представлены в таблице № 13                                                                                                         </t>
  </si>
  <si>
    <t>Красноармейский район</t>
  </si>
  <si>
    <t>21-2058д-2157д от 19.02.2021</t>
  </si>
  <si>
    <t>РПЗ "Красноармейский"</t>
  </si>
  <si>
    <t>Р. Адыгея</t>
  </si>
  <si>
    <t>Гиагинский район</t>
  </si>
  <si>
    <t>21-3985д-3990д от 05.03.2021</t>
  </si>
  <si>
    <t>КФХ Маликова Ж.В.</t>
  </si>
  <si>
    <t xml:space="preserve"> г. Адыгейск</t>
  </si>
  <si>
    <t>21-10405д-10406д от 26.03.2021</t>
  </si>
  <si>
    <t>Хуако Х.М., г. Адыгейск</t>
  </si>
  <si>
    <t>Тахтамукайский район</t>
  </si>
  <si>
    <t>21-10449д-10454д от 26.03.2021</t>
  </si>
  <si>
    <t>Кудиданов А.С., пгт. Энем</t>
  </si>
  <si>
    <t>21-11250д-11255д от 31.03.2021</t>
  </si>
  <si>
    <t>Гедуадж А.А.</t>
  </si>
  <si>
    <t>по бруцеллезу –55:</t>
  </si>
  <si>
    <t>Калининский район</t>
  </si>
  <si>
    <t>21-10503д-10573д от 26.03.2021</t>
  </si>
  <si>
    <t>КФХ Гудым А.Н., ст.Гривенская</t>
  </si>
  <si>
    <t>21-68д от 08.01.2021</t>
  </si>
  <si>
    <t>п. Тульский, микрорайон Южный, юго-восточное направление</t>
  </si>
  <si>
    <t>21-69д  от 08.01.2021</t>
  </si>
  <si>
    <t>по африканской чуме свиней –2:</t>
  </si>
  <si>
    <t>Красноармейский</t>
  </si>
  <si>
    <t>21-20д от 08.01.2021</t>
  </si>
  <si>
    <t>дикая фауна в пределах угражаемой зоны ст. Новомышастовской (координаты 45 градусов 09 минут 56.0 "N38 градусов 35 минут 51,5"Е)</t>
  </si>
  <si>
    <t>по гриппу птиц –1:</t>
  </si>
  <si>
    <t>Р.Крым</t>
  </si>
  <si>
    <t>Раздольненский</t>
  </si>
  <si>
    <t>21-3853д от 02.03.2021</t>
  </si>
  <si>
    <t>в 5 км западнее от с. Березовка</t>
  </si>
  <si>
    <t xml:space="preserve">по бешенству - 1 проба , 3 исследования </t>
  </si>
  <si>
    <t>270 положительных проб, 270 положительных исследований с недопустимым уровнем поствакцинальных антител , из них:</t>
  </si>
  <si>
    <t>по  Болезни Ауески– 60:</t>
  </si>
  <si>
    <t>Положительные  с недопустимым уровнем поствакцинальных антител</t>
  </si>
  <si>
    <t>сведения о владельце юридический адрес предприятия или адрес и ФИО частного лица</t>
  </si>
  <si>
    <t>21-6644д-6693д от 12.03.2021</t>
  </si>
  <si>
    <t>г. Усть-Лабинск, СТФ № 7. АО "Рассвет"</t>
  </si>
  <si>
    <t>21-9025д-9047д от 18.03.2021</t>
  </si>
  <si>
    <t>ст. Ленинградская, ул. Красная, 245. АО "Ленинградское", СТФ</t>
  </si>
  <si>
    <t>21-8931д-8945д от 19.03.2021</t>
  </si>
  <si>
    <t>ст. Дондуковская, ул. Октябрьская, 168. ИП глава КФХ Поздняков А.Н.</t>
  </si>
  <si>
    <t>21-8958д-8972д от 19.03.2021</t>
  </si>
  <si>
    <t>п. Новый, ул. Северная, 2. ИП глава КФХ Болдырев А.И.</t>
  </si>
  <si>
    <t>21-11188д-11207д от 29.03.2021</t>
  </si>
  <si>
    <t>снт. Теучежское, с/п Габукайское, ОСП "Площадка КВЖ"</t>
  </si>
  <si>
    <t>по болезни Ньюкасла – 24:</t>
  </si>
  <si>
    <t>Белореченский</t>
  </si>
  <si>
    <t>21-7807д-7906д от 19.03.2021</t>
  </si>
  <si>
    <t>г. Белореченск, ул. Приозерная, 5. ООО "Ставропольский бройлер"</t>
  </si>
  <si>
    <t>21-2940д-2946д от 15.03.2021</t>
  </si>
  <si>
    <t>21-2947д-2952д от 15.03.2021</t>
  </si>
  <si>
    <t>г. Адыгейск</t>
  </si>
  <si>
    <t>21-8925д-8928д от 22.03.2021</t>
  </si>
  <si>
    <t>21-8929д-8930д от 22.03.2021</t>
  </si>
  <si>
    <t>а. гатлукай, ул. Шовгеновская, 13. ЛПХ Тхатль С.Г.</t>
  </si>
  <si>
    <t>21--9558д-9562д от 24.03.2021</t>
  </si>
  <si>
    <t>п.Удобный, ул.Южная,13, вл. Сидельцев А.В.</t>
  </si>
  <si>
    <t>21-10447д-10448д от 24.03.2021</t>
  </si>
  <si>
    <t>пгт. Энем, ул. Шаумяна, 4/1. ЛПХ Кудиданов А.С.</t>
  </si>
  <si>
    <t>21-10455д-10460д от 24.03.2021</t>
  </si>
  <si>
    <t>п. Дружный, ул. Рабочая, б/н. ЛПХ Садаян А.Д.</t>
  </si>
  <si>
    <t>21-11220д-11229д от 29.03.2021</t>
  </si>
  <si>
    <t>а. Вочепший, ул. Д. Нехая, 38. Вл. Нехай Р.М.</t>
  </si>
  <si>
    <t>по гриппу птиц– 41:</t>
  </si>
  <si>
    <t>21-46д-47д от 11.01.2021</t>
  </si>
  <si>
    <t>ст. Новомышастовская, ул. Новая, 30. Вл. Делян Н.И.</t>
  </si>
  <si>
    <t>21-48д-49д от 11.01.2021</t>
  </si>
  <si>
    <t>ст. Новомышастовская, ул. Кузнечная, 81. Вл. Кулиш Е.А.</t>
  </si>
  <si>
    <t>21-50д-54д от 11.01.2021</t>
  </si>
  <si>
    <t>ст. Новомышастовская, ул. Кузнечная, 91. Вл. Вервышалко Л.Ф.</t>
  </si>
  <si>
    <t>21-55д-58д от 11.01.2021</t>
  </si>
  <si>
    <t>ст. Новомышастовская, ул. Кузнечная, 89. Вл. Олейник Ю.Г.</t>
  </si>
  <si>
    <t>21-8225д-8237д от 18.03.2021</t>
  </si>
  <si>
    <t>ст. Березанская, ул. Ленина, 195. ЛПХ Вакуленко В.А.</t>
  </si>
  <si>
    <t>21-7507д-7508д от 17.03.2021</t>
  </si>
  <si>
    <t>а. Джерокай, ул. Полевая, 1. Вл. Жачемуков А.Х.</t>
  </si>
  <si>
    <t>21-7509д-7510д от 17.03.2021</t>
  </si>
  <si>
    <t>а. Мамхег, ул. К. маркса, 43. Вл. Потоков С.Н.</t>
  </si>
  <si>
    <t>21-9408д-9409д от 22.03.2021</t>
  </si>
  <si>
    <t>с. Красногвардейское, ул. Ломоносова, 25. ЛПХ Белевцева С.А.</t>
  </si>
  <si>
    <t>21-9410д-9411д от 22.03.2021</t>
  </si>
  <si>
    <t>с. Еленовское, ул. Горького, 14. ЛПХ Должиков И.Ф.</t>
  </si>
  <si>
    <t>21-10292д-10293д от 23.03.2021</t>
  </si>
  <si>
    <t>21-10294д-10295д от 24.03.2021</t>
  </si>
  <si>
    <t>п. Дружный, ул. Рабочая, б/н. ЛПХ Ибрагимов Т.А.</t>
  </si>
  <si>
    <t>21-10461д-10462д от 24.03.2021</t>
  </si>
  <si>
    <t>21-10463д-10464д от 24.03.2021</t>
  </si>
  <si>
    <t>21-11216д-11217д от 29.03.2021</t>
  </si>
  <si>
    <t>а. Ассоколай, ул. Хакурате, 45. Вл. Богус С.Р.</t>
  </si>
  <si>
    <t>21-11218д-11219д от 29.03.2021</t>
  </si>
  <si>
    <t>а. Ассоколай, ул. Ленина, 53. Вл. Гучетль Н.Р.</t>
  </si>
  <si>
    <t>по классической чуме свиней  (КЧС)– 145:</t>
  </si>
  <si>
    <t>21-8077д-8106д от 18.03.2021</t>
  </si>
  <si>
    <t>х. Бейсужек Второй, ул. Восточная, б/н. ООО "Новые аграрные технологии", СТФ № 3</t>
  </si>
  <si>
    <t>21-8107д-8136д от 18.03.2021</t>
  </si>
  <si>
    <t>х. Бейсужек Второй, ул. Восточная, б/н. ООО "Новые аграрные технологии", СТФ № 2</t>
  </si>
  <si>
    <t>21-8137д-8166д от 18.03.2021</t>
  </si>
  <si>
    <t>21-8167д-8196д от 18.03.2021</t>
  </si>
  <si>
    <t>х. Бейсужек Второй, ул. Восточная, б/н. ООО "Новые аграрные технологии", СТФ № 4</t>
  </si>
  <si>
    <t>21- 9368д-9377д от 19.03.2021</t>
  </si>
  <si>
    <t>с. Еленовское, ул. Чапаева, 13.Вл. Акопян С.А.</t>
  </si>
  <si>
    <t xml:space="preserve">21-9460д-9469д от 23.03.2021 </t>
  </si>
  <si>
    <t>х.Грозный, ул. Пионерская,90, вл.Ключанская Н.В.</t>
  </si>
  <si>
    <t>21-9545д-9549д от 23.03.2021</t>
  </si>
  <si>
    <r>
      <t xml:space="preserve">За 1 квартал 2021 года поступило </t>
    </r>
    <r>
      <rPr>
        <b/>
        <sz val="12"/>
        <color theme="1"/>
        <rFont val="Times New Roman"/>
        <family val="1"/>
        <charset val="204"/>
      </rPr>
      <t xml:space="preserve">– 433  </t>
    </r>
    <r>
      <rPr>
        <sz val="12"/>
        <color theme="1"/>
        <rFont val="Times New Roman"/>
        <family val="1"/>
        <charset val="204"/>
      </rPr>
      <t xml:space="preserve">проб материала, из них происследовано методом ПЦР - </t>
    </r>
    <r>
      <rPr>
        <b/>
        <sz val="12"/>
        <color theme="1"/>
        <rFont val="Times New Roman"/>
        <family val="1"/>
        <charset val="204"/>
      </rPr>
      <t>98</t>
    </r>
    <r>
      <rPr>
        <sz val="12"/>
        <color theme="1"/>
        <rFont val="Times New Roman"/>
        <family val="1"/>
        <charset val="204"/>
      </rPr>
      <t xml:space="preserve">,  ИФА - </t>
    </r>
    <r>
      <rPr>
        <b/>
        <sz val="12"/>
        <color theme="1"/>
        <rFont val="Times New Roman"/>
        <family val="1"/>
        <charset val="204"/>
      </rPr>
      <t>335</t>
    </r>
    <r>
      <rPr>
        <sz val="12"/>
        <color theme="1"/>
        <rFont val="Times New Roman"/>
        <family val="1"/>
        <charset val="204"/>
      </rPr>
      <t xml:space="preserve">. Проведено </t>
    </r>
    <r>
      <rPr>
        <b/>
        <sz val="12"/>
        <color theme="1"/>
        <rFont val="Times New Roman"/>
        <family val="1"/>
        <charset val="204"/>
      </rPr>
      <t>699</t>
    </r>
    <r>
      <rPr>
        <sz val="12"/>
        <color theme="1"/>
        <rFont val="Times New Roman"/>
        <family val="1"/>
        <charset val="204"/>
      </rPr>
      <t xml:space="preserve"> исследованиий. Получено </t>
    </r>
    <r>
      <rPr>
        <b/>
        <sz val="12"/>
        <color theme="1"/>
        <rFont val="Times New Roman"/>
        <family val="1"/>
        <charset val="204"/>
      </rPr>
      <t xml:space="preserve">156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</si>
  <si>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t>х. Псекупс, ул. Дружбы, 1, ЛПХ Хакуз М.А.</t>
  </si>
  <si>
    <t>г. Майкоп, ул.М. Горького, 297, ЛПХ Мазурина В.И.</t>
  </si>
  <si>
    <r>
      <t xml:space="preserve">В 1 квартале 2021 года всего поступило проб материала - </t>
    </r>
    <r>
      <rPr>
        <b/>
        <sz val="12"/>
        <color theme="1"/>
        <rFont val="Times New Roman"/>
        <family val="1"/>
        <charset val="204"/>
      </rPr>
      <t xml:space="preserve">2031, </t>
    </r>
    <r>
      <rPr>
        <sz val="12"/>
        <color theme="1"/>
        <rFont val="Times New Roman"/>
        <family val="1"/>
        <charset val="204"/>
      </rPr>
      <t xml:space="preserve"> из них патматериала, крови и др. - </t>
    </r>
    <r>
      <rPr>
        <b/>
        <sz val="12"/>
        <color theme="1"/>
        <rFont val="Times New Roman"/>
        <family val="1"/>
        <charset val="204"/>
      </rPr>
      <t>1860</t>
    </r>
    <r>
      <rPr>
        <sz val="12"/>
        <color theme="1"/>
        <rFont val="Times New Roman"/>
        <family val="1"/>
        <charset val="204"/>
      </rPr>
      <t xml:space="preserve"> проб, сыворотки крови - </t>
    </r>
    <r>
      <rPr>
        <b/>
        <sz val="12"/>
        <color theme="1"/>
        <rFont val="Times New Roman"/>
        <family val="1"/>
        <charset val="204"/>
      </rPr>
      <t xml:space="preserve">171 </t>
    </r>
    <r>
      <rPr>
        <sz val="12"/>
        <color theme="1"/>
        <rFont val="Times New Roman"/>
        <family val="1"/>
        <charset val="204"/>
      </rPr>
      <t xml:space="preserve">проб. Проведено исследований - </t>
    </r>
    <r>
      <rPr>
        <b/>
        <sz val="12"/>
        <color theme="1"/>
        <rFont val="Times New Roman"/>
        <family val="1"/>
        <charset val="204"/>
      </rPr>
      <t>2031</t>
    </r>
    <r>
      <rPr>
        <sz val="12"/>
        <color theme="1"/>
        <rFont val="Times New Roman"/>
        <family val="1"/>
        <charset val="204"/>
      </rPr>
      <t xml:space="preserve">: </t>
    </r>
  </si>
  <si>
    <r>
      <rPr>
        <sz val="12"/>
        <color theme="1"/>
        <rFont val="Times New Roman"/>
        <family val="1"/>
        <charset val="204"/>
      </rPr>
      <t xml:space="preserve"> В 1 квартале 2021 г. поступило проб</t>
    </r>
    <r>
      <rPr>
        <b/>
        <sz val="12"/>
        <color theme="1"/>
        <rFont val="Times New Roman"/>
        <family val="1"/>
        <charset val="204"/>
      </rPr>
      <t xml:space="preserve"> -21,</t>
    </r>
    <r>
      <rPr>
        <sz val="12"/>
        <color theme="1"/>
        <rFont val="Times New Roman"/>
        <family val="1"/>
        <charset val="204"/>
      </rPr>
      <t xml:space="preserve"> проведено исследований -</t>
    </r>
    <r>
      <rPr>
        <b/>
        <sz val="12"/>
        <color theme="1"/>
        <rFont val="Times New Roman"/>
        <family val="1"/>
        <charset val="204"/>
      </rPr>
      <t xml:space="preserve"> 83. Выявлен один положительный - дикая фауна.</t>
    </r>
  </si>
  <si>
    <r>
      <t xml:space="preserve">За 1 квартал 2021 года поступило </t>
    </r>
    <r>
      <rPr>
        <b/>
        <sz val="12"/>
        <rFont val="Times New Roman"/>
        <family val="1"/>
        <charset val="204"/>
      </rPr>
      <t xml:space="preserve">– 808  </t>
    </r>
    <r>
      <rPr>
        <sz val="12"/>
        <rFont val="Times New Roman"/>
        <family val="1"/>
        <charset val="204"/>
      </rPr>
      <t>проб материала, из них сыворотки крови -</t>
    </r>
    <r>
      <rPr>
        <b/>
        <sz val="12"/>
        <rFont val="Times New Roman"/>
        <family val="1"/>
        <charset val="204"/>
      </rPr>
      <t xml:space="preserve"> 465</t>
    </r>
    <r>
      <rPr>
        <sz val="12"/>
        <rFont val="Times New Roman"/>
        <family val="1"/>
        <charset val="204"/>
      </rPr>
      <t xml:space="preserve">, патматериал, помет - </t>
    </r>
    <r>
      <rPr>
        <b/>
        <sz val="12"/>
        <rFont val="Times New Roman"/>
        <family val="1"/>
        <charset val="204"/>
      </rPr>
      <t>343</t>
    </r>
    <r>
      <rPr>
        <sz val="12"/>
        <rFont val="Times New Roman"/>
        <family val="1"/>
        <charset val="204"/>
      </rPr>
      <t xml:space="preserve"> пробы. Проведено </t>
    </r>
    <r>
      <rPr>
        <b/>
        <sz val="12"/>
        <rFont val="Times New Roman"/>
        <family val="1"/>
        <charset val="204"/>
      </rPr>
      <t>808</t>
    </r>
    <r>
      <rPr>
        <sz val="12"/>
        <rFont val="Times New Roman"/>
        <family val="1"/>
        <charset val="204"/>
      </rPr>
      <t xml:space="preserve">  исследований.</t>
    </r>
  </si>
  <si>
    <r>
      <t xml:space="preserve">За 1 квартал 2021 года поступило - </t>
    </r>
    <r>
      <rPr>
        <b/>
        <sz val="12"/>
        <color theme="1"/>
        <rFont val="Times New Roman"/>
        <family val="1"/>
        <charset val="204"/>
      </rPr>
      <t xml:space="preserve">290  </t>
    </r>
    <r>
      <rPr>
        <sz val="12"/>
        <color theme="1"/>
        <rFont val="Times New Roman"/>
        <family val="1"/>
        <charset val="204"/>
      </rPr>
      <t xml:space="preserve">проб материала. Проведено </t>
    </r>
    <r>
      <rPr>
        <b/>
        <sz val="12"/>
        <color theme="1"/>
        <rFont val="Times New Roman"/>
        <family val="1"/>
        <charset val="204"/>
      </rPr>
      <t>290</t>
    </r>
    <r>
      <rPr>
        <sz val="12"/>
        <color theme="1"/>
        <rFont val="Times New Roman"/>
        <family val="1"/>
        <charset val="204"/>
      </rPr>
      <t xml:space="preserve"> исследованиий. Получено </t>
    </r>
    <r>
      <rPr>
        <b/>
        <sz val="12"/>
        <color theme="1"/>
        <rFont val="Times New Roman"/>
        <family val="1"/>
        <charset val="204"/>
      </rPr>
      <t>24</t>
    </r>
    <r>
      <rPr>
        <sz val="12"/>
        <color theme="1"/>
        <rFont val="Times New Roman"/>
        <family val="1"/>
        <charset val="204"/>
      </rPr>
      <t xml:space="preserve"> положительных с недопустимым уровнем поствакцинальных антител.</t>
    </r>
  </si>
  <si>
    <r>
      <t xml:space="preserve">За 1 квартал 2021 года поступило </t>
    </r>
    <r>
      <rPr>
        <b/>
        <sz val="12"/>
        <color theme="1"/>
        <rFont val="Times New Roman"/>
        <family val="1"/>
        <charset val="204"/>
      </rPr>
      <t xml:space="preserve">– 235  </t>
    </r>
    <r>
      <rPr>
        <sz val="12"/>
        <color theme="1"/>
        <rFont val="Times New Roman"/>
        <family val="1"/>
        <charset val="204"/>
      </rPr>
      <t>проб материала. Проведено</t>
    </r>
    <r>
      <rPr>
        <b/>
        <sz val="12"/>
        <color theme="1"/>
        <rFont val="Times New Roman"/>
        <family val="1"/>
        <charset val="204"/>
      </rPr>
      <t xml:space="preserve"> 235</t>
    </r>
    <r>
      <rPr>
        <sz val="12"/>
        <color theme="1"/>
        <rFont val="Times New Roman"/>
        <family val="1"/>
        <charset val="204"/>
      </rPr>
      <t xml:space="preserve">  исследований. Получено </t>
    </r>
    <r>
      <rPr>
        <b/>
        <sz val="12"/>
        <color theme="1"/>
        <rFont val="Times New Roman"/>
        <family val="1"/>
        <charset val="204"/>
      </rPr>
      <t xml:space="preserve">60 </t>
    </r>
    <r>
      <rPr>
        <sz val="12"/>
        <color theme="1"/>
        <rFont val="Times New Roman"/>
        <family val="1"/>
        <charset val="204"/>
      </rPr>
      <t>положительных с недопустимым уровнем поствакцинальных антител.</t>
    </r>
  </si>
  <si>
    <r>
      <t>В 1 квартале 2021 года поступило –</t>
    </r>
    <r>
      <rPr>
        <b/>
        <sz val="12"/>
        <color theme="1"/>
        <rFont val="Times New Roman"/>
        <family val="1"/>
        <charset val="204"/>
      </rPr>
      <t xml:space="preserve"> 150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1050. </t>
    </r>
    <r>
      <rPr>
        <sz val="12"/>
        <color theme="1"/>
        <rFont val="Times New Roman"/>
        <family val="1"/>
        <charset val="204"/>
      </rPr>
      <t xml:space="preserve"> Положительных исследований не выявлено.</t>
    </r>
  </si>
  <si>
    <r>
      <t>В 1 квартале 2021 года поступило –</t>
    </r>
    <r>
      <rPr>
        <b/>
        <sz val="12"/>
        <color theme="1"/>
        <rFont val="Times New Roman"/>
        <family val="1"/>
        <charset val="204"/>
      </rPr>
      <t xml:space="preserve"> 1223 </t>
    </r>
    <r>
      <rPr>
        <sz val="12"/>
        <color theme="1"/>
        <rFont val="Times New Roman"/>
        <family val="1"/>
        <charset val="204"/>
      </rPr>
      <t xml:space="preserve">пробы,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2594. </t>
    </r>
    <r>
      <rPr>
        <sz val="12"/>
        <color theme="1"/>
        <rFont val="Times New Roman"/>
        <family val="1"/>
        <charset val="204"/>
      </rPr>
      <t xml:space="preserve"> Положительных исследований -</t>
    </r>
    <r>
      <rPr>
        <b/>
        <sz val="12"/>
        <color theme="1"/>
        <rFont val="Times New Roman"/>
        <family val="1"/>
        <charset val="204"/>
      </rPr>
      <t>55</t>
    </r>
    <r>
      <rPr>
        <sz val="12"/>
        <color theme="1"/>
        <rFont val="Times New Roman"/>
        <family val="1"/>
        <charset val="204"/>
      </rPr>
      <t>.</t>
    </r>
  </si>
  <si>
    <r>
      <t>В 1 квартале 2021 года поступило –</t>
    </r>
    <r>
      <rPr>
        <b/>
        <sz val="12"/>
        <color theme="1"/>
        <rFont val="Times New Roman"/>
        <family val="1"/>
        <charset val="204"/>
      </rPr>
      <t xml:space="preserve"> 338 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358. </t>
    </r>
    <r>
      <rPr>
        <sz val="12"/>
        <color theme="1"/>
        <rFont val="Times New Roman"/>
        <family val="1"/>
        <charset val="204"/>
      </rPr>
      <t xml:space="preserve"> Положительных случаев - </t>
    </r>
    <r>
      <rPr>
        <b/>
        <sz val="12"/>
        <color theme="1"/>
        <rFont val="Times New Roman"/>
        <family val="1"/>
        <charset val="204"/>
      </rPr>
      <t>50</t>
    </r>
    <r>
      <rPr>
        <sz val="12"/>
        <color theme="1"/>
        <rFont val="Times New Roman"/>
        <family val="1"/>
        <charset val="204"/>
      </rPr>
      <t>.</t>
    </r>
  </si>
  <si>
    <t>В 1 квартале 2021 года поступило 3 пробы, проведено 12 исследований.</t>
  </si>
  <si>
    <r>
      <t xml:space="preserve">В 1 квартале 2021 года поступило – </t>
    </r>
    <r>
      <rPr>
        <b/>
        <sz val="12"/>
        <color theme="1"/>
        <rFont val="Times New Roman"/>
        <family val="1"/>
        <charset val="204"/>
      </rPr>
      <t xml:space="preserve">108  </t>
    </r>
    <r>
      <rPr>
        <sz val="12"/>
        <color theme="1"/>
        <rFont val="Times New Roman"/>
        <family val="1"/>
        <charset val="204"/>
      </rPr>
      <t xml:space="preserve">проб, проведено исследований - </t>
    </r>
    <r>
      <rPr>
        <b/>
        <sz val="12"/>
        <color theme="1"/>
        <rFont val="Times New Roman"/>
        <family val="1"/>
        <charset val="204"/>
      </rPr>
      <t xml:space="preserve">108. </t>
    </r>
    <r>
      <rPr>
        <sz val="12"/>
        <color theme="1"/>
        <rFont val="Times New Roman"/>
        <family val="1"/>
        <charset val="204"/>
      </rPr>
      <t xml:space="preserve"> Положительных на недопустимый уровень поствакцинальных антител  не выявлено .</t>
    </r>
  </si>
  <si>
    <r>
      <t xml:space="preserve">В целях исполнения государственного эпизоотологического мониторинга  поступило проб - </t>
    </r>
    <r>
      <rPr>
        <b/>
        <sz val="12"/>
        <rFont val="Times New Roman"/>
        <family val="1"/>
        <charset val="204"/>
      </rPr>
      <t>5807</t>
    </r>
    <r>
      <rPr>
        <sz val="12"/>
        <rFont val="Times New Roman"/>
        <family val="1"/>
        <charset val="204"/>
      </rPr>
      <t xml:space="preserve">, проведено исследований - </t>
    </r>
    <r>
      <rPr>
        <b/>
        <sz val="12"/>
        <rFont val="Times New Roman"/>
        <family val="1"/>
        <charset val="204"/>
      </rPr>
      <t>8237</t>
    </r>
    <r>
      <rPr>
        <sz val="12"/>
        <rFont val="Times New Roman"/>
        <family val="1"/>
        <charset val="204"/>
      </rPr>
      <t xml:space="preserve">, выявлено положительных результатов - </t>
    </r>
    <r>
      <rPr>
        <b/>
        <sz val="12"/>
        <rFont val="Times New Roman"/>
        <family val="1"/>
        <charset val="204"/>
      </rPr>
      <t>381</t>
    </r>
    <r>
      <rPr>
        <sz val="12"/>
        <rFont val="Times New Roman"/>
        <family val="1"/>
        <charset val="204"/>
      </rPr>
      <t xml:space="preserve">, что составляет  - </t>
    </r>
    <r>
      <rPr>
        <b/>
        <sz val="12"/>
        <rFont val="Times New Roman"/>
        <family val="1"/>
        <charset val="204"/>
      </rPr>
      <t>4,6 %</t>
    </r>
    <r>
      <rPr>
        <sz val="12"/>
        <rFont val="Times New Roman"/>
        <family val="1"/>
        <charset val="204"/>
      </rPr>
      <t xml:space="preserve"> к исследованиям, из них  положительные по патогену - </t>
    </r>
    <r>
      <rPr>
        <b/>
        <sz val="12"/>
        <rFont val="Times New Roman"/>
        <family val="1"/>
        <charset val="204"/>
      </rPr>
      <t>111</t>
    </r>
    <r>
      <rPr>
        <sz val="12"/>
        <rFont val="Times New Roman"/>
        <family val="1"/>
        <charset val="204"/>
      </rPr>
      <t xml:space="preserve">, положительных на постинфекционные антитела не выявлено, положительные на поствакцинальные антитела - </t>
    </r>
    <r>
      <rPr>
        <b/>
        <sz val="12"/>
        <rFont val="Times New Roman"/>
        <family val="1"/>
        <charset val="204"/>
      </rPr>
      <t>270</t>
    </r>
    <r>
      <rPr>
        <sz val="12"/>
        <rFont val="Times New Roman"/>
        <family val="1"/>
        <charset val="204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</si>
</sst>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393939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0">
    <xf numFmtId="0" fontId="0" fillId="0" borderId="0" xfId="0"/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/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3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26" fillId="0" borderId="0" xfId="0" applyFont="1"/>
    <xf numFmtId="0" fontId="2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/>
    <xf numFmtId="0" fontId="26" fillId="0" borderId="1" xfId="0" applyFont="1" applyBorder="1"/>
    <xf numFmtId="0" fontId="10" fillId="6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6" borderId="0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0" fontId="20" fillId="0" borderId="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top" wrapText="1"/>
    </xf>
    <xf numFmtId="0" fontId="23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right" wrapText="1"/>
    </xf>
    <xf numFmtId="0" fontId="1" fillId="0" borderId="1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>
                <a:solidFill>
                  <a:sysClr val="windowText" lastClr="000000"/>
                </a:solidFill>
              </a:rPr>
              <a:t>1 кв. 2020 год                                                                            1 кв. 2021 год</a:t>
            </a:r>
          </a:p>
        </c:rich>
      </c:tx>
      <c:layout>
        <c:manualLayout>
          <c:xMode val="edge"/>
          <c:yMode val="edge"/>
          <c:x val="0.27021150941712835"/>
          <c:y val="3.2885995817965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128519934518564E-2"/>
          <c:y val="7.9176754228260454E-2"/>
          <c:w val="0.87753018372703417"/>
          <c:h val="0.90993777225986139"/>
        </c:manualLayout>
      </c:layout>
      <c:bar3DChart>
        <c:barDir val="col"/>
        <c:grouping val="clustered"/>
        <c:varyColors val="0"/>
        <c:ser>
          <c:idx val="1"/>
          <c:order val="0"/>
          <c:tx>
            <c:v>поступило проб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0.11755054287679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Лист1!$C$116:$C$120</c15:sqref>
                  </c15:fullRef>
                </c:ext>
              </c:extLst>
              <c:f>Лист1!$C$120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0"/>
          <c:order val="1"/>
          <c:tx>
            <c:v>проведено исследований</c:v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1.642857096657558E-3"/>
                  <c:y val="0.22138685575129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Лист1!$D$116:$D$120</c15:sqref>
                  </c15:fullRef>
                </c:ext>
              </c:extLst>
              <c:f>Лист1!$D$120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</c:ser>
        <c:ser>
          <c:idx val="2"/>
          <c:order val="2"/>
          <c:tx>
            <c:v>выявлено положительных</c:v>
          </c:tx>
          <c:spPr>
            <a:solidFill>
              <a:srgbClr val="00B050"/>
            </a:solid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Лист1!$E$116:$E$120</c15:sqref>
                  </c15:fullRef>
                </c:ext>
              </c:extLst>
              <c:f>Лист1!$E$120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Лист1!$F$114:$F$115</c:f>
              <c:strCache>
                <c:ptCount val="2"/>
                <c:pt idx="0">
                  <c:v>1 квартал 2021 год</c:v>
                </c:pt>
                <c:pt idx="1">
                  <c:v>Поступило проб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-4.928571289972746E-3"/>
                  <c:y val="0.15536424003091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Лист1!$F$116:$F$120</c15:sqref>
                  </c15:fullRef>
                </c:ext>
              </c:extLst>
              <c:f>Лист1!$F$120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4"/>
          <c:order val="4"/>
          <c:tx>
            <c:v>2016 год</c:v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0"/>
              <c:layout>
                <c:manualLayout>
                  <c:x val="-1.6428570966575618E-2"/>
                  <c:y val="0.191920531802894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Лист1!$H$116:$H$120</c15:sqref>
                  </c15:fullRef>
                </c:ext>
              </c:extLst>
              <c:f>Лист1!$H$120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</c:ser>
        <c:ser>
          <c:idx val="5"/>
          <c:order val="5"/>
          <c:tx>
            <c:strRef>
              <c:f>Лист1!$I$114:$I$115</c:f>
              <c:strCache>
                <c:ptCount val="2"/>
                <c:pt idx="0">
                  <c:v>1 квартал 2021 год</c:v>
                </c:pt>
                <c:pt idx="1">
                  <c:v>Выявлено положительных результатов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Лист1!$I$116:$I$120</c15:sqref>
                  </c15:fullRef>
                </c:ext>
              </c:extLst>
              <c:f>Лист1!$I$120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16859448"/>
        <c:axId val="369111008"/>
        <c:axId val="0"/>
      </c:bar3DChart>
      <c:catAx>
        <c:axId val="116859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111008"/>
        <c:crosses val="autoZero"/>
        <c:auto val="1"/>
        <c:lblAlgn val="ctr"/>
        <c:lblOffset val="100"/>
        <c:noMultiLvlLbl val="0"/>
      </c:catAx>
      <c:valAx>
        <c:axId val="369111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85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258107283054855"/>
          <c:y val="0.2069071688470932"/>
          <c:w val="0.1698777605493007"/>
          <c:h val="0.396824696413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67073431946317E-2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Лист1!$C$143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0485212070133755E-3"/>
                  <c:y val="-0.12317251037156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28575995930601E-2"/>
                      <c:h val="0.313479940097627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Лист1!$C$150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Лист1!$C$143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973281086086359E-3"/>
                  <c:y val="-0.21847349375799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Лист1!$D$150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Лист1!$E$143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1961606392817278E-3"/>
                  <c:y val="-0.21023180321298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3390275882855E-2"/>
                      <c:h val="0.28986118401568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Лист1!$E$150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Лист1!$E$143</c:f>
              <c:strCache>
                <c:ptCount val="1"/>
                <c:pt idx="0">
                  <c:v>Положительные по патогену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1.4116963491194578E-3"/>
                  <c:y val="-0.20501219759972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7034471413793E-2"/>
                      <c:h val="0.307575251077140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Лист1!$F$150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1599711007735339E-2"/>
                  <c:y val="-0.121661235437618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51061818616311E-2"/>
                      <c:h val="0.183576781646924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Лист1!$G$150</c:f>
              <c:numCache>
                <c:formatCode>General</c:formatCode>
                <c:ptCount val="1"/>
                <c:pt idx="0">
                  <c:v>302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7277808381838497E-2"/>
                  <c:y val="-0.2810176336331086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/>
                      <a:t>465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6100166183999043E-2"/>
                      <c:h val="0.27214711695422195"/>
                    </c:manualLayout>
                  </c15:layout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2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Лист1!$H$150</c:f>
              <c:numCache>
                <c:formatCode>General</c:formatCode>
                <c:ptCount val="1"/>
                <c:pt idx="0">
                  <c:v>465</c:v>
                </c:pt>
              </c:numCache>
            </c:numRef>
          </c:val>
          <c:shape val="cylinder"/>
        </c:ser>
        <c:ser>
          <c:idx val="6"/>
          <c:order val="6"/>
          <c:tx>
            <c:strRef>
              <c:f>Лист1!$I$143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289387538357973E-2"/>
                  <c:y val="-0.206664115717026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83109275536248E-2"/>
                      <c:h val="0.2249096047903300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Лист1!$I$150</c:f>
              <c:numCache>
                <c:formatCode>General</c:formatCode>
                <c:ptCount val="1"/>
                <c:pt idx="0">
                  <c:v>108</c:v>
                </c:pt>
              </c:numCache>
            </c:numRef>
          </c:val>
          <c:shape val="cylinder"/>
        </c:ser>
        <c:ser>
          <c:idx val="7"/>
          <c:order val="7"/>
          <c:tx>
            <c:strRef>
              <c:f>Лист1!$I$143</c:f>
              <c:strCache>
                <c:ptCount val="1"/>
                <c:pt idx="0">
                  <c:v>Патологический материал, помёт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2.3096297393863763E-2"/>
                  <c:y val="-0.255412902814862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60032677717161E-2"/>
                      <c:h val="0.103444431200166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Лист1!$G$143</c:f>
              <c:strCache>
                <c:ptCount val="1"/>
                <c:pt idx="0">
                  <c:v>Сыворотка крови на наличие антител</c:v>
                </c:pt>
              </c:strCache>
            </c:strRef>
          </c:cat>
          <c:val>
            <c:numRef>
              <c:f>Лист1!$K$150</c:f>
              <c:numCache>
                <c:formatCode>General</c:formatCode>
                <c:ptCount val="1"/>
                <c:pt idx="0">
                  <c:v>343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9112576"/>
        <c:axId val="369112968"/>
        <c:axId val="0"/>
      </c:bar3DChart>
      <c:catAx>
        <c:axId val="3691125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  2020                     1 кв.  2021                          1 кв.  2020                             1 кв. 2021                   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 </a:t>
                </a:r>
                <a:r>
                  <a:rPr lang="ru-RU" b="1">
                    <a:solidFill>
                      <a:sysClr val="windowText" lastClr="000000"/>
                    </a:solidFill>
                  </a:rPr>
                  <a:t>2020                       1 кв.  2021                      1 кв.   2020          1</a:t>
                </a:r>
                <a:r>
                  <a:rPr lang="ru-RU" b="1" baseline="0">
                    <a:solidFill>
                      <a:sysClr val="windowText" lastClr="000000"/>
                    </a:solidFill>
                  </a:rPr>
                  <a:t> кв. 2021</a:t>
                </a:r>
                <a:endParaRPr lang="ru-RU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675361537291"/>
              <c:y val="0.86597914138845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69112968"/>
        <c:crosses val="autoZero"/>
        <c:auto val="1"/>
        <c:lblAlgn val="ctr"/>
        <c:lblOffset val="100"/>
        <c:noMultiLvlLbl val="0"/>
      </c:catAx>
      <c:valAx>
        <c:axId val="369112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91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740999565574731"/>
          <c:y val="7.4227514138511058E-2"/>
          <c:w val="0.22125788869319141"/>
          <c:h val="0.9257724858614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</a:rPr>
              <a:t>Процентное соотношение поступления патматериала и сыворотки крови</a:t>
            </a:r>
          </a:p>
        </c:rich>
      </c:tx>
      <c:layout>
        <c:manualLayout>
          <c:xMode val="edge"/>
          <c:yMode val="edge"/>
          <c:x val="0.24535541607943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968858041047347"/>
          <c:w val="1"/>
          <c:h val="0.75499667269344251"/>
        </c:manualLayout>
      </c:layout>
      <c:pie3DChart>
        <c:varyColors val="1"/>
        <c:ser>
          <c:idx val="0"/>
          <c:order val="0"/>
          <c:tx>
            <c:v>сыворотка</c:v>
          </c:tx>
          <c:explosion val="1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Лист1!$B$166:$C$167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Ref>
              <c:f>Лист1!$D$166:$D$167</c:f>
              <c:numCache>
                <c:formatCode>General</c:formatCode>
                <c:ptCount val="2"/>
                <c:pt idx="0">
                  <c:v>1860</c:v>
                </c:pt>
                <c:pt idx="1">
                  <c:v>171</c:v>
                </c:pt>
              </c:numCache>
            </c:numRef>
          </c:val>
        </c:ser>
        <c:ser>
          <c:idx val="1"/>
          <c:order val="1"/>
          <c:tx>
            <c:strRef>
              <c:f>Лист1!$D$166</c:f>
              <c:strCache>
                <c:ptCount val="1"/>
                <c:pt idx="0">
                  <c:v>1860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Лист1!$B$166:$C$167</c:f>
              <c:strCache>
                <c:ptCount val="2"/>
                <c:pt idx="0">
                  <c:v> методом ПЦР</c:v>
                </c:pt>
                <c:pt idx="1">
                  <c:v> методом ИФА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4157642914347957"/>
          <c:y val="0.1276059333747451"/>
          <c:w val="0.29334650160216075"/>
          <c:h val="0.5672022416895869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2021 год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ru-RU" baseline="0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ru-RU" baseline="0">
                <a:solidFill>
                  <a:sysClr val="windowText" lastClr="000000"/>
                </a:solidFill>
              </a:rPr>
              <a:t>1 кв. 2020 год</a:t>
            </a:r>
          </a:p>
        </c:rich>
      </c:tx>
      <c:layout>
        <c:manualLayout>
          <c:xMode val="edge"/>
          <c:yMode val="edge"/>
          <c:x val="1.2139468175798553E-2"/>
          <c:y val="0.24668409203647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5.912542450490328E-3"/>
          <c:w val="1"/>
          <c:h val="0.898148148148148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Лист1!$C$201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1381090702677319E-3"/>
                  <c:y val="-3.63599402336667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6111141919275"/>
                      <c:h val="0.133393113799112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3.2649728602246426E-5"/>
                  <c:y val="-2.88574299487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6933508311461"/>
                      <c:h val="0.1670833333333333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Лист1!$C$201</c:f>
              <c:strCache>
                <c:ptCount val="1"/>
                <c:pt idx="0">
                  <c:v>Положительные с недопустимым уровнем поствакцинальных антител</c:v>
                </c:pt>
              </c:strCache>
            </c:strRef>
          </c:cat>
          <c:val>
            <c:numRef>
              <c:f>Лист1!$C$206:$D$206</c:f>
              <c:numCache>
                <c:formatCode>General</c:formatCode>
                <c:ptCount val="2"/>
                <c:pt idx="0">
                  <c:v>83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9110224"/>
        <c:axId val="369113752"/>
        <c:axId val="0"/>
      </c:bar3DChart>
      <c:catAx>
        <c:axId val="369110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9113752"/>
        <c:crosses val="autoZero"/>
        <c:auto val="1"/>
        <c:lblAlgn val="ctr"/>
        <c:lblOffset val="100"/>
        <c:noMultiLvlLbl val="0"/>
      </c:catAx>
      <c:valAx>
        <c:axId val="369113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11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2484514744657"/>
          <c:y val="0.79433548288625178"/>
          <c:w val="0.49102719526898303"/>
          <c:h val="0.20566451711374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           1 кв. 2020 год                                                                                                                                                                    1 кв. 2021 год                            </a:t>
            </a:r>
          </a:p>
        </c:rich>
      </c:tx>
      <c:layout>
        <c:manualLayout>
          <c:xMode val="edge"/>
          <c:yMode val="edge"/>
          <c:x val="0.19703057908874724"/>
          <c:y val="4.2614507915081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Лист1!$C$226:$H$226</c:f>
              <c:strCache>
                <c:ptCount val="6"/>
                <c:pt idx="0">
                  <c:v>проб</c:v>
                </c:pt>
                <c:pt idx="1">
                  <c:v>исследований</c:v>
                </c:pt>
                <c:pt idx="2">
                  <c:v>положительных</c:v>
                </c:pt>
                <c:pt idx="3">
                  <c:v>проб</c:v>
                </c:pt>
                <c:pt idx="4">
                  <c:v>исследований</c:v>
                </c:pt>
                <c:pt idx="5">
                  <c:v>положительных</c:v>
                </c:pt>
              </c:strCache>
              <c:extLst/>
            </c:strRef>
          </c:cat>
          <c:val>
            <c:numRef>
              <c:f>Лист1!$C$230:$H$230</c:f>
              <c:numCache>
                <c:formatCode>General</c:formatCode>
                <c:ptCount val="6"/>
                <c:pt idx="0">
                  <c:v>653</c:v>
                </c:pt>
                <c:pt idx="1">
                  <c:v>653</c:v>
                </c:pt>
                <c:pt idx="2">
                  <c:v>198</c:v>
                </c:pt>
                <c:pt idx="3">
                  <c:v>433</c:v>
                </c:pt>
                <c:pt idx="4">
                  <c:v>433</c:v>
                </c:pt>
                <c:pt idx="5">
                  <c:v>145</c:v>
                </c:pt>
              </c:numCache>
              <c:extLst/>
            </c:numRef>
          </c:val>
          <c:extLst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9107088"/>
        <c:axId val="369111792"/>
        <c:axId val="370397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Лист1!$C$226:$H$226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Лист1!$C$227:$H$227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443</c:v>
                      </c:pt>
                      <c:pt idx="1">
                        <c:v>443</c:v>
                      </c:pt>
                      <c:pt idx="2">
                        <c:v>168</c:v>
                      </c:pt>
                      <c:pt idx="3">
                        <c:v>270</c:v>
                      </c:pt>
                      <c:pt idx="4">
                        <c:v>270</c:v>
                      </c:pt>
                      <c:pt idx="5">
                        <c:v>120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Лист1!$C$226:$H$226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Лист1!$C$228:$H$228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135</c:v>
                      </c:pt>
                      <c:pt idx="1">
                        <c:v>135</c:v>
                      </c:pt>
                      <c:pt idx="2">
                        <c:v>30</c:v>
                      </c:pt>
                      <c:pt idx="3">
                        <c:v>163</c:v>
                      </c:pt>
                      <c:pt idx="4">
                        <c:v>163</c:v>
                      </c:pt>
                      <c:pt idx="5">
                        <c:v>25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Лист1!$C$226:$H$226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Лист1!$C$226:$H$226</c15:sqref>
                        </c15:formulaRef>
                      </c:ext>
                    </c:extLst>
                    <c:strCache>
                      <c:ptCount val="6"/>
                      <c:pt idx="0">
                        <c:v>проб</c:v>
                      </c:pt>
                      <c:pt idx="1">
                        <c:v>исследований</c:v>
                      </c:pt>
                      <c:pt idx="2">
                        <c:v>положительных</c:v>
                      </c:pt>
                      <c:pt idx="3">
                        <c:v>проб</c:v>
                      </c:pt>
                      <c:pt idx="4">
                        <c:v>исследований</c:v>
                      </c:pt>
                      <c:pt idx="5">
                        <c:v>положительных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Лист1!$C$229:$H$229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75</c:v>
                      </c:pt>
                      <c:pt idx="1">
                        <c:v>75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6910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111792"/>
        <c:crosses val="autoZero"/>
        <c:auto val="1"/>
        <c:lblAlgn val="ctr"/>
        <c:lblOffset val="100"/>
        <c:noMultiLvlLbl val="0"/>
      </c:catAx>
      <c:valAx>
        <c:axId val="369111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9107088"/>
        <c:crosses val="autoZero"/>
        <c:crossBetween val="between"/>
      </c:valAx>
      <c:serAx>
        <c:axId val="37039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911179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90892800235637883"/>
          <c:y val="0.34590181694072891"/>
          <c:w val="8.6356764904807357E-2"/>
          <c:h val="0.3081963661185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7126061775414E-2"/>
                  <c:y val="-0.1620292846516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808404118360937E-3"/>
                  <c:y val="-0.16781604481777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972629159765796E-2"/>
                  <c:y val="-0.2025366058145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0822089538478007E-3"/>
                  <c:y val="-0.13888224398712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479471869824385E-2"/>
                  <c:y val="-0.104161682990342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835774958595077E-3"/>
                  <c:y val="-8.10146423258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Лист1!$C$250:$I$252</c:f>
              <c:multiLvlStrCache>
                <c:ptCount val="6"/>
                <c:lvl>
                  <c:pt idx="0">
                    <c:v>проб</c:v>
                  </c:pt>
                  <c:pt idx="1">
                    <c:v>исследований</c:v>
                  </c:pt>
                  <c:pt idx="2">
                    <c:v>положительных</c:v>
                  </c:pt>
                  <c:pt idx="3">
                    <c:v>проб</c:v>
                  </c:pt>
                  <c:pt idx="4">
                    <c:v>исследований</c:v>
                  </c:pt>
                  <c:pt idx="5">
                    <c:v>положительных</c:v>
                  </c:pt>
                </c:lvl>
                <c:lvl>
                  <c:pt idx="0">
                    <c:v>1 квартал 2020 год</c:v>
                  </c:pt>
                  <c:pt idx="3">
                    <c:v>1 квартал 2021 год</c:v>
                  </c:pt>
                </c:lvl>
              </c:multiLvlStrCache>
            </c:multiLvlStrRef>
          </c:cat>
          <c:val>
            <c:numRef>
              <c:f>Лист1!$C$257:$H$257</c:f>
              <c:numCache>
                <c:formatCode>General</c:formatCode>
                <c:ptCount val="6"/>
                <c:pt idx="0">
                  <c:v>470</c:v>
                </c:pt>
                <c:pt idx="1">
                  <c:v>470</c:v>
                </c:pt>
                <c:pt idx="2">
                  <c:v>145</c:v>
                </c:pt>
                <c:pt idx="3">
                  <c:v>235</c:v>
                </c:pt>
                <c:pt idx="4">
                  <c:v>235</c:v>
                </c:pt>
                <c:pt idx="5">
                  <c:v>60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9108264"/>
        <c:axId val="37061019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Лист1!$C$250:$I$252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2020 год</c:v>
                        </c:pt>
                        <c:pt idx="3">
                          <c:v>1 квартал 2021 год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Лист1!$C$253:$H$253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360</c:v>
                      </c:pt>
                      <c:pt idx="1">
                        <c:v>360</c:v>
                      </c:pt>
                      <c:pt idx="2">
                        <c:v>98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52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Лист1!$C$250:$I$252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2020 год</c:v>
                        </c:pt>
                        <c:pt idx="3">
                          <c:v>1 квартал 2021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Лист1!$C$254:$H$254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47</c:v>
                      </c:pt>
                      <c:pt idx="3">
                        <c:v>130</c:v>
                      </c:pt>
                      <c:pt idx="4">
                        <c:v>130</c:v>
                      </c:pt>
                      <c:pt idx="5">
                        <c:v>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Лист1!$C$250:$I$252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2020 год</c:v>
                        </c:pt>
                        <c:pt idx="3">
                          <c:v>1 квартал 2021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Лист1!$C$255:$H$255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Лист1!$C$250:$I$252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проб</c:v>
                        </c:pt>
                        <c:pt idx="1">
                          <c:v>исследований</c:v>
                        </c:pt>
                        <c:pt idx="2">
                          <c:v>положительных</c:v>
                        </c:pt>
                        <c:pt idx="3">
                          <c:v>проб</c:v>
                        </c:pt>
                        <c:pt idx="4">
                          <c:v>исследований</c:v>
                        </c:pt>
                        <c:pt idx="5">
                          <c:v>положительных</c:v>
                        </c:pt>
                      </c:lvl>
                      <c:lvl>
                        <c:pt idx="0">
                          <c:v>1 квартал 2020 год</c:v>
                        </c:pt>
                        <c:pt idx="3">
                          <c:v>1 квартал 2021 год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3691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610192"/>
        <c:crosses val="autoZero"/>
        <c:auto val="1"/>
        <c:lblAlgn val="ctr"/>
        <c:lblOffset val="100"/>
        <c:noMultiLvlLbl val="0"/>
      </c:catAx>
      <c:valAx>
        <c:axId val="370610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910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223999796316532E-2"/>
          <c:y val="4.5088895725285218E-2"/>
          <c:w val="0.96550687121890366"/>
          <c:h val="0.923399630254149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Лист1!$C$320</c:f>
              <c:strCache>
                <c:ptCount val="1"/>
                <c:pt idx="0">
                  <c:v>проб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0422525519185964E-3"/>
                  <c:y val="-0.23036567921415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Лист1!$C$318</c:f>
              <c:strCache>
                <c:ptCount val="1"/>
                <c:pt idx="0">
                  <c:v>1 квартал 2020 год</c:v>
                </c:pt>
              </c:strCache>
            </c:strRef>
          </c:cat>
          <c:val>
            <c:numRef>
              <c:f>Лист1!$C$325</c:f>
              <c:numCache>
                <c:formatCode>General</c:formatCode>
                <c:ptCount val="1"/>
                <c:pt idx="0">
                  <c:v>2181</c:v>
                </c:pt>
              </c:numCache>
            </c:numRef>
          </c:val>
        </c:ser>
        <c:ser>
          <c:idx val="1"/>
          <c:order val="1"/>
          <c:tx>
            <c:strRef>
              <c:f>Лист1!$F$318</c:f>
              <c:strCache>
                <c:ptCount val="1"/>
                <c:pt idx="0">
                  <c:v>1 квартал 2021 год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26757655755788E-2"/>
                  <c:y val="-0.17047060261847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Лист1!$F$325</c:f>
              <c:numCache>
                <c:formatCode>General</c:formatCode>
                <c:ptCount val="1"/>
                <c:pt idx="0">
                  <c:v>1223</c:v>
                </c:pt>
              </c:numCache>
            </c:numRef>
          </c:val>
        </c:ser>
        <c:ser>
          <c:idx val="2"/>
          <c:order val="2"/>
          <c:tx>
            <c:strRef>
              <c:f>Лист1!$D$320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31830714537195E-2"/>
                  <c:y val="-0.216543738461309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Лист1!$D$325</c:f>
              <c:numCache>
                <c:formatCode>General</c:formatCode>
                <c:ptCount val="1"/>
                <c:pt idx="0">
                  <c:v>4742</c:v>
                </c:pt>
              </c:numCache>
            </c:numRef>
          </c:val>
        </c:ser>
        <c:ser>
          <c:idx val="3"/>
          <c:order val="3"/>
          <c:tx>
            <c:strRef>
              <c:f>Лист1!$H$320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870416332279017E-2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Лист1!$H$325</c:f>
              <c:numCache>
                <c:formatCode>General</c:formatCode>
                <c:ptCount val="1"/>
                <c:pt idx="0">
                  <c:v>2594</c:v>
                </c:pt>
              </c:numCache>
            </c:numRef>
          </c:val>
        </c:ser>
        <c:ser>
          <c:idx val="4"/>
          <c:order val="4"/>
          <c:tx>
            <c:strRef>
              <c:f>Лист1!$I$320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85911228441822E-2"/>
                  <c:y val="-0.2165437384613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Лист1!$E$325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Лист1!$I$320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935208166139509E-2"/>
                  <c:y val="-0.17968522978704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Лист1!$I$325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0612152"/>
        <c:axId val="370614112"/>
        <c:axId val="0"/>
        <c:extLst/>
      </c:bar3DChart>
      <c:catAx>
        <c:axId val="37061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0614112"/>
        <c:crosses val="autoZero"/>
        <c:auto val="1"/>
        <c:lblAlgn val="ctr"/>
        <c:lblOffset val="100"/>
        <c:noMultiLvlLbl val="0"/>
      </c:catAx>
      <c:valAx>
        <c:axId val="370614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7061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26981749325218E-2"/>
          <c:y val="0.33534966789250231"/>
          <c:w val="0.96550687121890366"/>
          <c:h val="0.620658416173706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Лист1!$C$350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28575">
              <a:bevelT w="63500" h="25400"/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8.8929556142209112E-3"/>
                  <c:y val="-0.20732911129274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Лист1!$C$356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</c:ser>
        <c:ser>
          <c:idx val="4"/>
          <c:order val="1"/>
          <c:tx>
            <c:strRef>
              <c:f>Лист1!$F$350</c:f>
              <c:strCache>
                <c:ptCount val="1"/>
                <c:pt idx="0">
                  <c:v>1 квартал 2021 год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2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tx2"/>
              </a:contourClr>
            </a:sp3d>
          </c:spPr>
          <c:invertIfNegative val="0"/>
          <c:dLbls>
            <c:dLbl>
              <c:idx val="0"/>
              <c:layout>
                <c:manualLayout>
                  <c:x val="8.0845051038371338E-3"/>
                  <c:y val="-0.23036567921415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Лист1!$F$356</c:f>
              <c:numCache>
                <c:formatCode>General</c:formatCode>
                <c:ptCount val="1"/>
                <c:pt idx="0">
                  <c:v>338</c:v>
                </c:pt>
              </c:numCache>
            </c:numRef>
          </c:val>
        </c:ser>
        <c:ser>
          <c:idx val="5"/>
          <c:order val="2"/>
          <c:tx>
            <c:strRef>
              <c:f>Лист1!$C$350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29947538297840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Лист1!$D$356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0"/>
          <c:order val="3"/>
          <c:tx>
            <c:strRef>
              <c:f>Лист1!$F$350</c:f>
              <c:strCache>
                <c:ptCount val="1"/>
                <c:pt idx="0">
                  <c:v>1 квартал 2021 год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3.3146470925732488E-2"/>
                  <c:y val="-0.18429254337132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Лист1!$H$356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</c:ser>
        <c:ser>
          <c:idx val="1"/>
          <c:order val="4"/>
          <c:tx>
            <c:strRef>
              <c:f>Лист1!$C$350</c:f>
              <c:strCache>
                <c:ptCount val="1"/>
                <c:pt idx="0">
                  <c:v>1 квартал 2020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44506480112786E-2"/>
                  <c:y val="-0.188899856955610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Лист1!$E$356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3"/>
          <c:order val="5"/>
          <c:tx>
            <c:strRef>
              <c:f>Лист1!$F$350</c:f>
              <c:strCache>
                <c:ptCount val="1"/>
                <c:pt idx="0">
                  <c:v>1 квартал 2021 год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402812249209263E-2"/>
                  <c:y val="-0.124397466775646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Лист1!$I$356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0615680"/>
        <c:axId val="370612936"/>
        <c:axId val="0"/>
        <c:extLst/>
      </c:bar3DChart>
      <c:catAx>
        <c:axId val="370615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 baseline="0"/>
                  <a:t>2020                            2021                 2020                                  2021                   2020                             2021</a:t>
                </a:r>
              </a:p>
            </c:rich>
          </c:tx>
          <c:layout>
            <c:manualLayout>
              <c:xMode val="edge"/>
              <c:yMode val="edge"/>
              <c:x val="0.27913657230860939"/>
              <c:y val="0.9305911914986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70612936"/>
        <c:crosses val="autoZero"/>
        <c:auto val="1"/>
        <c:lblAlgn val="ctr"/>
        <c:lblOffset val="100"/>
        <c:noMultiLvlLbl val="0"/>
      </c:catAx>
      <c:valAx>
        <c:axId val="37061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6156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Сравнительный анализ положительных выявлений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Лист1!$E$176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19942499841649E-2"/>
                  <c:y val="-0.16657292287219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Лист1!$E$180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Лист1!$I$176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7328222208146576E-3"/>
                  <c:y val="-0.22107804074180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Лист1!$I$180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0616856"/>
        <c:axId val="370610584"/>
        <c:axId val="0"/>
      </c:bar3DChart>
      <c:catAx>
        <c:axId val="3706168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20</a:t>
                </a:r>
                <a:r>
                  <a:rPr lang="ru-RU" sz="1400"/>
                  <a:t>20</a:t>
                </a:r>
                <a:r>
                  <a:rPr lang="ru-RU" sz="1400" baseline="0"/>
                  <a:t> год </a:t>
                </a:r>
                <a:r>
                  <a:rPr lang="en-US" sz="1400"/>
                  <a:t>         </a:t>
                </a:r>
                <a:r>
                  <a:rPr lang="ru-RU" sz="1400"/>
                  <a:t>    </a:t>
                </a:r>
                <a:r>
                  <a:rPr lang="en-US" sz="1400"/>
                  <a:t>                    202</a:t>
                </a:r>
                <a:r>
                  <a:rPr lang="ru-RU" sz="1400"/>
                  <a:t>1 год 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35810359698570199"/>
              <c:y val="0.77928365299064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70610584"/>
        <c:crosses val="autoZero"/>
        <c:auto val="1"/>
        <c:lblAlgn val="ctr"/>
        <c:lblOffset val="100"/>
        <c:noMultiLvlLbl val="0"/>
      </c:catAx>
      <c:valAx>
        <c:axId val="370610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061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123</xdr:row>
      <xdr:rowOff>139392</xdr:rowOff>
    </xdr:from>
    <xdr:to>
      <xdr:col>10</xdr:col>
      <xdr:colOff>887260</xdr:colOff>
      <xdr:row>134</xdr:row>
      <xdr:rowOff>83508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495822</xdr:colOff>
      <xdr:row>153</xdr:row>
      <xdr:rowOff>165328</xdr:rowOff>
    </xdr:from>
    <xdr:to>
      <xdr:col>10</xdr:col>
      <xdr:colOff>996893</xdr:colOff>
      <xdr:row>161</xdr:row>
      <xdr:rowOff>188558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219807</xdr:colOff>
      <xdr:row>167</xdr:row>
      <xdr:rowOff>12212</xdr:rowOff>
    </xdr:from>
    <xdr:to>
      <xdr:col>10</xdr:col>
      <xdr:colOff>366347</xdr:colOff>
      <xdr:row>170</xdr:row>
      <xdr:rowOff>297014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340895</xdr:colOff>
      <xdr:row>209</xdr:row>
      <xdr:rowOff>100263</xdr:rowOff>
    </xdr:from>
    <xdr:to>
      <xdr:col>10</xdr:col>
      <xdr:colOff>720246</xdr:colOff>
      <xdr:row>218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234</xdr:row>
      <xdr:rowOff>43950</xdr:rowOff>
    </xdr:from>
    <xdr:to>
      <xdr:col>10</xdr:col>
      <xdr:colOff>246670</xdr:colOff>
      <xdr:row>245</xdr:row>
      <xdr:rowOff>85704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20876</xdr:colOff>
      <xdr:row>260</xdr:row>
      <xdr:rowOff>125261</xdr:rowOff>
    </xdr:from>
    <xdr:to>
      <xdr:col>10</xdr:col>
      <xdr:colOff>584547</xdr:colOff>
      <xdr:row>271</xdr:row>
      <xdr:rowOff>167015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511098</xdr:colOff>
      <xdr:row>326</xdr:row>
      <xdr:rowOff>325244</xdr:rowOff>
    </xdr:from>
    <xdr:to>
      <xdr:col>7</xdr:col>
      <xdr:colOff>1219665</xdr:colOff>
      <xdr:row>344</xdr:row>
      <xdr:rowOff>139391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360</xdr:row>
      <xdr:rowOff>0</xdr:rowOff>
    </xdr:from>
    <xdr:to>
      <xdr:col>10</xdr:col>
      <xdr:colOff>747844</xdr:colOff>
      <xdr:row>385</xdr:row>
      <xdr:rowOff>92927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2035481</xdr:colOff>
      <xdr:row>184</xdr:row>
      <xdr:rowOff>11481</xdr:rowOff>
    </xdr:from>
    <xdr:to>
      <xdr:col>7</xdr:col>
      <xdr:colOff>3575137</xdr:colOff>
      <xdr:row>195</xdr:row>
      <xdr:rowOff>443630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84;&#1072;&#1085;&#1077;&#1085;&#1082;&#1086;/&#1046;&#1091;&#1088;&#1085;&#1072;&#1083;%20&#1087;&#1088;&#1080;&#1077;&#1084;&#1072;%202021/&#1054;&#1090;&#1095;&#1077;&#1090;%20&#1056;&#1086;&#1084;&#1072;&#1085;&#1077;&#1085;&#1082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Лист1"/>
      <sheetName val="Отчет2"/>
      <sheetName val="Отчет3"/>
      <sheetName val="Отчет4"/>
      <sheetName val="Отчет5"/>
      <sheetName val="Отчет6"/>
      <sheetName val="Отчет7"/>
      <sheetName val="Для отчета"/>
      <sheetName val="Технический"/>
      <sheetName val="Библиоте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9">
          <cell r="L119" t="str">
            <v>Теучежский район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1"/>
  <sheetViews>
    <sheetView tabSelected="1" zoomScale="73" zoomScaleNormal="73" workbookViewId="0">
      <pane ySplit="1" topLeftCell="A2" activePane="bottomLeft" state="frozen"/>
      <selection pane="bottomLeft" activeCell="A2" sqref="A2:K2"/>
    </sheetView>
  </sheetViews>
  <sheetFormatPr defaultColWidth="9.140625" defaultRowHeight="15.75" x14ac:dyDescent="0.25"/>
  <cols>
    <col min="1" max="1" width="9.140625" style="19" customWidth="1"/>
    <col min="2" max="2" width="41.42578125" style="19" customWidth="1"/>
    <col min="3" max="3" width="40.5703125" style="19" customWidth="1"/>
    <col min="4" max="4" width="28.85546875" style="19" customWidth="1"/>
    <col min="5" max="6" width="23.5703125" style="19" customWidth="1"/>
    <col min="7" max="7" width="23.28515625" style="19" customWidth="1"/>
    <col min="8" max="8" width="54" style="19" customWidth="1"/>
    <col min="9" max="9" width="15.42578125" style="19" customWidth="1"/>
    <col min="10" max="10" width="15.85546875" style="19" customWidth="1"/>
    <col min="11" max="11" width="20" style="19" customWidth="1"/>
    <col min="12" max="16384" width="9.140625" style="19"/>
  </cols>
  <sheetData>
    <row r="1" spans="1:12" ht="65.25" customHeight="1" x14ac:dyDescent="0.25">
      <c r="A1" s="204" t="s">
        <v>120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1"/>
    </row>
    <row r="2" spans="1:12" ht="57.75" customHeight="1" x14ac:dyDescent="0.25">
      <c r="A2" s="157" t="s">
        <v>266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21"/>
    </row>
    <row r="3" spans="1:12" ht="12.75" customHeight="1" x14ac:dyDescent="0.25">
      <c r="A3" s="10"/>
      <c r="B3" s="22"/>
      <c r="C3" s="22"/>
      <c r="D3" s="22"/>
      <c r="E3" s="22"/>
      <c r="F3" s="22"/>
      <c r="G3" s="22"/>
      <c r="H3" s="22"/>
      <c r="I3" s="22"/>
      <c r="J3" s="22"/>
      <c r="K3" s="22"/>
      <c r="L3" s="21"/>
    </row>
    <row r="4" spans="1:12" ht="21.75" customHeight="1" x14ac:dyDescent="0.25">
      <c r="A4" s="157" t="s">
        <v>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21"/>
    </row>
    <row r="5" spans="1:12" ht="15.75" customHeight="1" x14ac:dyDescent="0.25">
      <c r="A5" s="205" t="s">
        <v>60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1"/>
    </row>
    <row r="6" spans="1:12" ht="105" customHeight="1" x14ac:dyDescent="0.25">
      <c r="A6" s="29"/>
      <c r="B6" s="29" t="s">
        <v>29</v>
      </c>
      <c r="C6" s="29" t="s">
        <v>1</v>
      </c>
      <c r="D6" s="29" t="s">
        <v>91</v>
      </c>
      <c r="E6" s="29" t="s">
        <v>92</v>
      </c>
      <c r="F6" s="29" t="s">
        <v>93</v>
      </c>
      <c r="G6" s="29" t="s">
        <v>77</v>
      </c>
      <c r="H6" s="29" t="s">
        <v>78</v>
      </c>
      <c r="I6" s="29" t="s">
        <v>94</v>
      </c>
      <c r="J6" s="29" t="s">
        <v>30</v>
      </c>
      <c r="K6" s="29" t="s">
        <v>31</v>
      </c>
      <c r="L6" s="21"/>
    </row>
    <row r="7" spans="1:12" x14ac:dyDescent="0.25">
      <c r="A7" s="210" t="s">
        <v>4</v>
      </c>
      <c r="B7" s="210" t="s">
        <v>5</v>
      </c>
      <c r="C7" s="3" t="s">
        <v>97</v>
      </c>
      <c r="D7" s="4">
        <v>1701</v>
      </c>
      <c r="E7" s="4">
        <v>1701</v>
      </c>
      <c r="F7" s="4">
        <v>0</v>
      </c>
      <c r="G7" s="4">
        <v>0</v>
      </c>
      <c r="H7" s="4">
        <v>0</v>
      </c>
      <c r="I7" s="4">
        <f t="shared" ref="I7:I19" si="0">F7+G7+H7</f>
        <v>0</v>
      </c>
      <c r="J7" s="5">
        <f t="shared" ref="J7:J15" si="1">I7/D7*100</f>
        <v>0</v>
      </c>
      <c r="K7" s="6">
        <f t="shared" ref="K7:K15" si="2">I7/E7*100</f>
        <v>0</v>
      </c>
      <c r="L7" s="21"/>
    </row>
    <row r="8" spans="1:12" x14ac:dyDescent="0.25">
      <c r="A8" s="211"/>
      <c r="B8" s="211"/>
      <c r="C8" s="3" t="s">
        <v>6</v>
      </c>
      <c r="D8" s="4">
        <v>20</v>
      </c>
      <c r="E8" s="4">
        <v>80</v>
      </c>
      <c r="F8" s="4">
        <v>0</v>
      </c>
      <c r="G8" s="4">
        <v>0</v>
      </c>
      <c r="H8" s="4">
        <v>0</v>
      </c>
      <c r="I8" s="4">
        <f t="shared" si="0"/>
        <v>0</v>
      </c>
      <c r="J8" s="5">
        <f t="shared" si="1"/>
        <v>0</v>
      </c>
      <c r="K8" s="6">
        <f t="shared" si="2"/>
        <v>0</v>
      </c>
      <c r="L8" s="21"/>
    </row>
    <row r="9" spans="1:12" x14ac:dyDescent="0.25">
      <c r="A9" s="211"/>
      <c r="B9" s="211"/>
      <c r="C9" s="3" t="s">
        <v>98</v>
      </c>
      <c r="D9" s="4">
        <v>150</v>
      </c>
      <c r="E9" s="4">
        <v>150</v>
      </c>
      <c r="F9" s="4">
        <v>0</v>
      </c>
      <c r="G9" s="4">
        <v>0</v>
      </c>
      <c r="H9" s="4">
        <v>0</v>
      </c>
      <c r="I9" s="4">
        <f t="shared" si="0"/>
        <v>0</v>
      </c>
      <c r="J9" s="5">
        <f t="shared" si="1"/>
        <v>0</v>
      </c>
      <c r="K9" s="6">
        <f t="shared" si="2"/>
        <v>0</v>
      </c>
      <c r="L9" s="21"/>
    </row>
    <row r="10" spans="1:12" x14ac:dyDescent="0.25">
      <c r="A10" s="211"/>
      <c r="B10" s="211"/>
      <c r="C10" s="3" t="s">
        <v>104</v>
      </c>
      <c r="D10" s="4">
        <v>100</v>
      </c>
      <c r="E10" s="4">
        <v>100</v>
      </c>
      <c r="F10" s="4">
        <v>0</v>
      </c>
      <c r="G10" s="4">
        <v>0</v>
      </c>
      <c r="H10" s="4">
        <v>52</v>
      </c>
      <c r="I10" s="4">
        <f t="shared" si="0"/>
        <v>52</v>
      </c>
      <c r="J10" s="5">
        <f t="shared" si="1"/>
        <v>52</v>
      </c>
      <c r="K10" s="6">
        <f t="shared" si="2"/>
        <v>52</v>
      </c>
      <c r="L10" s="21"/>
    </row>
    <row r="11" spans="1:12" x14ac:dyDescent="0.25">
      <c r="A11" s="211"/>
      <c r="B11" s="211"/>
      <c r="C11" s="3" t="s">
        <v>99</v>
      </c>
      <c r="D11" s="4">
        <v>180</v>
      </c>
      <c r="E11" s="4">
        <v>180</v>
      </c>
      <c r="F11" s="4">
        <v>0</v>
      </c>
      <c r="G11" s="4">
        <v>0</v>
      </c>
      <c r="H11" s="4">
        <v>1</v>
      </c>
      <c r="I11" s="4">
        <f t="shared" si="0"/>
        <v>1</v>
      </c>
      <c r="J11" s="5">
        <f t="shared" si="1"/>
        <v>0.55555555555555558</v>
      </c>
      <c r="K11" s="6">
        <f t="shared" si="2"/>
        <v>0.55555555555555558</v>
      </c>
      <c r="L11" s="21"/>
    </row>
    <row r="12" spans="1:12" ht="14.25" customHeight="1" x14ac:dyDescent="0.25">
      <c r="A12" s="211"/>
      <c r="B12" s="211"/>
      <c r="C12" s="2" t="s">
        <v>11</v>
      </c>
      <c r="D12" s="4">
        <v>577</v>
      </c>
      <c r="E12" s="4">
        <v>1298</v>
      </c>
      <c r="F12" s="4">
        <v>55</v>
      </c>
      <c r="G12" s="4">
        <v>0</v>
      </c>
      <c r="H12" s="4">
        <v>0</v>
      </c>
      <c r="I12" s="4">
        <v>0</v>
      </c>
      <c r="J12" s="5">
        <f t="shared" si="1"/>
        <v>0</v>
      </c>
      <c r="K12" s="6">
        <f t="shared" si="2"/>
        <v>0</v>
      </c>
      <c r="L12" s="21"/>
    </row>
    <row r="13" spans="1:12" x14ac:dyDescent="0.25">
      <c r="A13" s="211"/>
      <c r="B13" s="211"/>
      <c r="C13" s="3" t="s">
        <v>101</v>
      </c>
      <c r="D13" s="4">
        <v>704</v>
      </c>
      <c r="E13" s="4">
        <v>704</v>
      </c>
      <c r="F13" s="4">
        <v>1</v>
      </c>
      <c r="G13" s="4">
        <v>0</v>
      </c>
      <c r="H13" s="4">
        <v>22</v>
      </c>
      <c r="I13" s="4">
        <v>22</v>
      </c>
      <c r="J13" s="5">
        <f t="shared" si="1"/>
        <v>3.125</v>
      </c>
      <c r="K13" s="6">
        <f t="shared" si="2"/>
        <v>3.125</v>
      </c>
      <c r="L13" s="21"/>
    </row>
    <row r="14" spans="1:12" x14ac:dyDescent="0.25">
      <c r="A14" s="211"/>
      <c r="B14" s="211"/>
      <c r="C14" s="3" t="s">
        <v>102</v>
      </c>
      <c r="D14" s="4">
        <v>270</v>
      </c>
      <c r="E14" s="4">
        <v>270</v>
      </c>
      <c r="F14" s="4">
        <v>0</v>
      </c>
      <c r="G14" s="4">
        <v>0</v>
      </c>
      <c r="H14" s="4">
        <v>120</v>
      </c>
      <c r="I14" s="4">
        <f t="shared" si="0"/>
        <v>120</v>
      </c>
      <c r="J14" s="5">
        <f t="shared" si="1"/>
        <v>44.444444444444443</v>
      </c>
      <c r="K14" s="6">
        <f t="shared" si="2"/>
        <v>44.444444444444443</v>
      </c>
      <c r="L14" s="21"/>
    </row>
    <row r="15" spans="1:12" x14ac:dyDescent="0.25">
      <c r="A15" s="211"/>
      <c r="B15" s="211"/>
      <c r="C15" s="3" t="s">
        <v>79</v>
      </c>
      <c r="D15" s="4">
        <v>290</v>
      </c>
      <c r="E15" s="4">
        <v>310</v>
      </c>
      <c r="F15" s="4">
        <v>36</v>
      </c>
      <c r="G15" s="4">
        <v>0</v>
      </c>
      <c r="H15" s="4">
        <v>0</v>
      </c>
      <c r="I15" s="4">
        <f t="shared" si="0"/>
        <v>36</v>
      </c>
      <c r="J15" s="5">
        <f t="shared" si="1"/>
        <v>12.413793103448276</v>
      </c>
      <c r="K15" s="6">
        <f t="shared" si="2"/>
        <v>11.612903225806452</v>
      </c>
      <c r="L15" s="21"/>
    </row>
    <row r="16" spans="1:12" x14ac:dyDescent="0.25">
      <c r="A16" s="211"/>
      <c r="B16" s="211"/>
      <c r="C16" s="3" t="s">
        <v>7</v>
      </c>
      <c r="D16" s="4">
        <v>140</v>
      </c>
      <c r="E16" s="4">
        <v>980</v>
      </c>
      <c r="F16" s="4">
        <v>0</v>
      </c>
      <c r="G16" s="4">
        <v>0</v>
      </c>
      <c r="H16" s="4">
        <v>0</v>
      </c>
      <c r="I16" s="4">
        <f t="shared" si="0"/>
        <v>0</v>
      </c>
      <c r="J16" s="5">
        <v>0</v>
      </c>
      <c r="K16" s="6">
        <v>0</v>
      </c>
      <c r="L16" s="21"/>
    </row>
    <row r="17" spans="1:12" ht="31.5" x14ac:dyDescent="0.25">
      <c r="A17" s="211"/>
      <c r="B17" s="211"/>
      <c r="C17" s="3" t="s">
        <v>103</v>
      </c>
      <c r="D17" s="4">
        <v>50</v>
      </c>
      <c r="E17" s="4">
        <v>50</v>
      </c>
      <c r="F17" s="4">
        <v>0</v>
      </c>
      <c r="G17" s="4">
        <v>0</v>
      </c>
      <c r="H17" s="4">
        <v>0</v>
      </c>
      <c r="I17" s="4">
        <f t="shared" si="0"/>
        <v>0</v>
      </c>
      <c r="J17" s="5">
        <f t="shared" ref="J17:J31" si="3">I17/D17*100</f>
        <v>0</v>
      </c>
      <c r="K17" s="6">
        <f>I17/E17*100</f>
        <v>0</v>
      </c>
      <c r="L17" s="21"/>
    </row>
    <row r="18" spans="1:12" x14ac:dyDescent="0.25">
      <c r="A18" s="211"/>
      <c r="B18" s="211"/>
      <c r="C18" s="3" t="s">
        <v>76</v>
      </c>
      <c r="D18" s="4">
        <v>2</v>
      </c>
      <c r="E18" s="4">
        <v>8</v>
      </c>
      <c r="F18" s="4">
        <v>0</v>
      </c>
      <c r="G18" s="4">
        <v>0</v>
      </c>
      <c r="H18" s="4">
        <v>0</v>
      </c>
      <c r="I18" s="4">
        <f t="shared" si="0"/>
        <v>0</v>
      </c>
      <c r="J18" s="5">
        <f t="shared" si="3"/>
        <v>0</v>
      </c>
      <c r="K18" s="6">
        <f>I18/E18*100</f>
        <v>0</v>
      </c>
      <c r="L18" s="21"/>
    </row>
    <row r="19" spans="1:12" x14ac:dyDescent="0.25">
      <c r="A19" s="211"/>
      <c r="B19" s="211"/>
      <c r="C19" s="2" t="s">
        <v>81</v>
      </c>
      <c r="D19" s="4">
        <v>13</v>
      </c>
      <c r="E19" s="4">
        <v>65</v>
      </c>
      <c r="F19" s="4">
        <v>0</v>
      </c>
      <c r="G19" s="4">
        <v>0</v>
      </c>
      <c r="H19" s="4">
        <v>0</v>
      </c>
      <c r="I19" s="4">
        <f t="shared" si="0"/>
        <v>0</v>
      </c>
      <c r="J19" s="5">
        <f t="shared" si="3"/>
        <v>0</v>
      </c>
      <c r="K19" s="6">
        <f>I19/E19*100</f>
        <v>0</v>
      </c>
      <c r="L19" s="21"/>
    </row>
    <row r="20" spans="1:12" x14ac:dyDescent="0.25">
      <c r="A20" s="212"/>
      <c r="B20" s="212"/>
      <c r="C20" s="60" t="s">
        <v>32</v>
      </c>
      <c r="D20" s="29">
        <f>SUM(D7:D19)</f>
        <v>4197</v>
      </c>
      <c r="E20" s="111">
        <f>SUM(E7:E19)</f>
        <v>5896</v>
      </c>
      <c r="F20" s="29">
        <f>SUM(F7:F19)</f>
        <v>92</v>
      </c>
      <c r="G20" s="29">
        <f>SUM(G7:G19)</f>
        <v>0</v>
      </c>
      <c r="H20" s="29">
        <f>SUM(H7:H19)</f>
        <v>195</v>
      </c>
      <c r="I20" s="29">
        <v>287</v>
      </c>
      <c r="J20" s="61">
        <f t="shared" si="3"/>
        <v>6.8382177746009045</v>
      </c>
      <c r="K20" s="62">
        <f>I20*100/E20</f>
        <v>4.8677069199457259</v>
      </c>
      <c r="L20" s="21"/>
    </row>
    <row r="21" spans="1:12" x14ac:dyDescent="0.25">
      <c r="A21" s="210" t="s">
        <v>9</v>
      </c>
      <c r="B21" s="210" t="s">
        <v>10</v>
      </c>
      <c r="C21" s="3" t="s">
        <v>106</v>
      </c>
      <c r="D21" s="4">
        <v>330</v>
      </c>
      <c r="E21" s="4">
        <v>330</v>
      </c>
      <c r="F21" s="4">
        <v>2</v>
      </c>
      <c r="G21" s="4">
        <v>0</v>
      </c>
      <c r="H21" s="4">
        <v>0</v>
      </c>
      <c r="I21" s="4">
        <f t="shared" ref="I21:I30" si="4">F21+G21+H21</f>
        <v>2</v>
      </c>
      <c r="J21" s="5">
        <f t="shared" si="3"/>
        <v>0.60606060606060608</v>
      </c>
      <c r="K21" s="6">
        <f t="shared" ref="K21:K32" si="5">I21/E21*100</f>
        <v>0.60606060606060608</v>
      </c>
      <c r="L21" s="21"/>
    </row>
    <row r="22" spans="1:12" x14ac:dyDescent="0.25">
      <c r="A22" s="211"/>
      <c r="B22" s="211"/>
      <c r="C22" s="3" t="s">
        <v>6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f t="shared" si="4"/>
        <v>0</v>
      </c>
      <c r="J22" s="4">
        <f t="shared" ref="J22" si="6">G22+H22+I22</f>
        <v>0</v>
      </c>
      <c r="K22" s="4">
        <f t="shared" ref="K22" si="7">H22+I22+J22</f>
        <v>0</v>
      </c>
      <c r="L22" s="21"/>
    </row>
    <row r="23" spans="1:12" ht="33.75" customHeight="1" x14ac:dyDescent="0.25">
      <c r="A23" s="211"/>
      <c r="B23" s="211"/>
      <c r="C23" s="3" t="s">
        <v>99</v>
      </c>
      <c r="D23" s="4">
        <v>110</v>
      </c>
      <c r="E23" s="4">
        <v>110</v>
      </c>
      <c r="F23" s="4">
        <v>0</v>
      </c>
      <c r="G23" s="4">
        <v>0</v>
      </c>
      <c r="H23" s="4">
        <v>23</v>
      </c>
      <c r="I23" s="4">
        <f t="shared" si="4"/>
        <v>23</v>
      </c>
      <c r="J23" s="5">
        <f t="shared" si="3"/>
        <v>20.909090909090907</v>
      </c>
      <c r="K23" s="6">
        <f t="shared" si="5"/>
        <v>20.909090909090907</v>
      </c>
      <c r="L23" s="21"/>
    </row>
    <row r="24" spans="1:12" ht="18.75" customHeight="1" x14ac:dyDescent="0.25">
      <c r="A24" s="211"/>
      <c r="B24" s="211"/>
      <c r="C24" s="3" t="s">
        <v>104</v>
      </c>
      <c r="D24" s="4">
        <v>130</v>
      </c>
      <c r="E24" s="4">
        <v>130</v>
      </c>
      <c r="F24" s="4">
        <v>0</v>
      </c>
      <c r="G24" s="4">
        <v>0</v>
      </c>
      <c r="H24" s="4">
        <v>8</v>
      </c>
      <c r="I24" s="4">
        <f t="shared" si="4"/>
        <v>8</v>
      </c>
      <c r="J24" s="5">
        <f t="shared" si="3"/>
        <v>6.1538461538461542</v>
      </c>
      <c r="K24" s="6">
        <f t="shared" si="5"/>
        <v>6.1538461538461542</v>
      </c>
      <c r="L24" s="21"/>
    </row>
    <row r="25" spans="1:12" ht="18.75" customHeight="1" x14ac:dyDescent="0.25">
      <c r="A25" s="211"/>
      <c r="B25" s="211"/>
      <c r="C25" s="3" t="s">
        <v>101</v>
      </c>
      <c r="D25" s="4">
        <v>96</v>
      </c>
      <c r="E25" s="4">
        <v>96</v>
      </c>
      <c r="F25" s="4">
        <v>0</v>
      </c>
      <c r="G25" s="4">
        <v>0</v>
      </c>
      <c r="H25" s="4">
        <v>19</v>
      </c>
      <c r="I25" s="4">
        <f t="shared" si="4"/>
        <v>19</v>
      </c>
      <c r="J25" s="5">
        <f t="shared" si="3"/>
        <v>19.791666666666664</v>
      </c>
      <c r="K25" s="6">
        <f t="shared" si="5"/>
        <v>19.791666666666664</v>
      </c>
      <c r="L25" s="21"/>
    </row>
    <row r="26" spans="1:12" ht="18.75" customHeight="1" x14ac:dyDescent="0.25">
      <c r="A26" s="211"/>
      <c r="B26" s="211"/>
      <c r="C26" s="3" t="s">
        <v>102</v>
      </c>
      <c r="D26" s="4">
        <v>163</v>
      </c>
      <c r="E26" s="4">
        <v>163</v>
      </c>
      <c r="F26" s="4">
        <v>0</v>
      </c>
      <c r="G26" s="4">
        <v>0</v>
      </c>
      <c r="H26" s="4">
        <v>25</v>
      </c>
      <c r="I26" s="4">
        <f t="shared" si="4"/>
        <v>25</v>
      </c>
      <c r="J26" s="5">
        <f t="shared" si="3"/>
        <v>15.337423312883436</v>
      </c>
      <c r="K26" s="6">
        <f t="shared" si="5"/>
        <v>15.337423312883436</v>
      </c>
      <c r="L26" s="21"/>
    </row>
    <row r="27" spans="1:12" ht="18.75" customHeight="1" x14ac:dyDescent="0.25">
      <c r="A27" s="211"/>
      <c r="B27" s="211"/>
      <c r="C27" s="3" t="s">
        <v>100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21"/>
    </row>
    <row r="28" spans="1:12" ht="31.5" x14ac:dyDescent="0.25">
      <c r="A28" s="211"/>
      <c r="B28" s="211"/>
      <c r="C28" s="3" t="s">
        <v>103</v>
      </c>
      <c r="D28" s="4">
        <v>43</v>
      </c>
      <c r="E28" s="4">
        <v>43</v>
      </c>
      <c r="F28" s="4">
        <v>0</v>
      </c>
      <c r="G28" s="4">
        <v>0</v>
      </c>
      <c r="H28" s="4">
        <v>0</v>
      </c>
      <c r="I28" s="4">
        <f t="shared" si="4"/>
        <v>0</v>
      </c>
      <c r="J28" s="5">
        <f t="shared" si="3"/>
        <v>0</v>
      </c>
      <c r="K28" s="6">
        <f t="shared" si="5"/>
        <v>0</v>
      </c>
      <c r="L28" s="21"/>
    </row>
    <row r="29" spans="1:12" x14ac:dyDescent="0.25">
      <c r="A29" s="211"/>
      <c r="B29" s="211"/>
      <c r="C29" s="2" t="s">
        <v>11</v>
      </c>
      <c r="D29" s="4">
        <v>621</v>
      </c>
      <c r="E29" s="4">
        <v>1246</v>
      </c>
      <c r="F29" s="4">
        <v>0</v>
      </c>
      <c r="G29" s="4">
        <v>0</v>
      </c>
      <c r="H29" s="4">
        <v>0</v>
      </c>
      <c r="I29" s="4">
        <f t="shared" si="4"/>
        <v>0</v>
      </c>
      <c r="J29" s="5">
        <f t="shared" si="3"/>
        <v>0</v>
      </c>
      <c r="K29" s="6">
        <f t="shared" si="5"/>
        <v>0</v>
      </c>
      <c r="L29" s="21"/>
    </row>
    <row r="30" spans="1:12" x14ac:dyDescent="0.25">
      <c r="A30" s="211"/>
      <c r="B30" s="211"/>
      <c r="C30" s="1" t="s">
        <v>81</v>
      </c>
      <c r="D30" s="4">
        <v>4</v>
      </c>
      <c r="E30" s="4">
        <v>20</v>
      </c>
      <c r="F30" s="4">
        <v>0</v>
      </c>
      <c r="G30" s="4">
        <v>0</v>
      </c>
      <c r="H30" s="4">
        <v>0</v>
      </c>
      <c r="I30" s="4">
        <f t="shared" si="4"/>
        <v>0</v>
      </c>
      <c r="J30" s="5">
        <f t="shared" si="3"/>
        <v>0</v>
      </c>
      <c r="K30" s="6">
        <f t="shared" si="5"/>
        <v>0</v>
      </c>
      <c r="L30" s="21"/>
    </row>
    <row r="31" spans="1:12" x14ac:dyDescent="0.25">
      <c r="A31" s="211"/>
      <c r="B31" s="211"/>
      <c r="C31" s="2" t="s">
        <v>79</v>
      </c>
      <c r="D31" s="4">
        <v>38</v>
      </c>
      <c r="E31" s="4">
        <v>38</v>
      </c>
      <c r="F31" s="4">
        <v>14</v>
      </c>
      <c r="G31" s="4">
        <v>0</v>
      </c>
      <c r="H31" s="4">
        <v>0</v>
      </c>
      <c r="I31" s="4">
        <v>0</v>
      </c>
      <c r="J31" s="5">
        <f t="shared" si="3"/>
        <v>0</v>
      </c>
      <c r="K31" s="6">
        <f t="shared" si="5"/>
        <v>0</v>
      </c>
      <c r="L31" s="21"/>
    </row>
    <row r="32" spans="1:12" x14ac:dyDescent="0.25">
      <c r="A32" s="212"/>
      <c r="B32" s="212"/>
      <c r="C32" s="60" t="s">
        <v>32</v>
      </c>
      <c r="D32" s="29">
        <f>SUM(D21:D31)</f>
        <v>1535</v>
      </c>
      <c r="E32" s="29">
        <f t="shared" ref="E32:H32" si="8">SUM(E21:E31)</f>
        <v>2176</v>
      </c>
      <c r="F32" s="29">
        <f t="shared" si="8"/>
        <v>16</v>
      </c>
      <c r="G32" s="29">
        <f t="shared" si="8"/>
        <v>0</v>
      </c>
      <c r="H32" s="29">
        <f t="shared" si="8"/>
        <v>75</v>
      </c>
      <c r="I32" s="29">
        <v>91</v>
      </c>
      <c r="J32" s="61">
        <f>I32*100/D32</f>
        <v>5.9283387622149837</v>
      </c>
      <c r="K32" s="62">
        <f t="shared" si="5"/>
        <v>4.1819852941176467</v>
      </c>
      <c r="L32" s="21"/>
    </row>
    <row r="33" spans="1:12" x14ac:dyDescent="0.25">
      <c r="A33" s="210" t="s">
        <v>12</v>
      </c>
      <c r="B33" s="210" t="s">
        <v>28</v>
      </c>
      <c r="C33" s="3" t="s">
        <v>121</v>
      </c>
      <c r="D33" s="4">
        <v>3</v>
      </c>
      <c r="E33" s="4">
        <v>3</v>
      </c>
      <c r="F33" s="4">
        <v>0</v>
      </c>
      <c r="G33" s="4">
        <v>0</v>
      </c>
      <c r="H33" s="4">
        <v>0</v>
      </c>
      <c r="I33" s="4">
        <v>0</v>
      </c>
      <c r="J33" s="5">
        <v>0</v>
      </c>
      <c r="K33" s="6">
        <v>0</v>
      </c>
      <c r="L33" s="21"/>
    </row>
    <row r="34" spans="1:12" x14ac:dyDescent="0.25">
      <c r="A34" s="211"/>
      <c r="B34" s="211"/>
      <c r="C34" s="3"/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21"/>
    </row>
    <row r="35" spans="1:12" x14ac:dyDescent="0.25">
      <c r="A35" s="212"/>
      <c r="B35" s="212"/>
      <c r="C35" s="60" t="s">
        <v>32</v>
      </c>
      <c r="D35" s="111">
        <f>SUM(D33:D34)</f>
        <v>3</v>
      </c>
      <c r="E35" s="108">
        <f>SUM(E33:E34)</f>
        <v>3</v>
      </c>
      <c r="F35" s="4">
        <f>SUM(F33:F34)</f>
        <v>0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21"/>
    </row>
    <row r="36" spans="1:12" x14ac:dyDescent="0.25">
      <c r="A36" s="170" t="s">
        <v>13</v>
      </c>
      <c r="B36" s="170" t="s">
        <v>15</v>
      </c>
      <c r="C36" s="63" t="s">
        <v>6</v>
      </c>
      <c r="D36" s="64">
        <v>1</v>
      </c>
      <c r="E36" s="64">
        <v>3</v>
      </c>
      <c r="F36" s="4">
        <v>3</v>
      </c>
      <c r="G36" s="4">
        <v>0</v>
      </c>
      <c r="H36" s="64">
        <v>0</v>
      </c>
      <c r="I36" s="4">
        <f t="shared" ref="I36:I44" si="9">F36+G36+H36</f>
        <v>3</v>
      </c>
      <c r="J36" s="5">
        <f t="shared" ref="J36:J43" si="10">I36/D36*100</f>
        <v>300</v>
      </c>
      <c r="K36" s="6">
        <f t="shared" ref="K36:K43" si="11">I36/E36*100</f>
        <v>100</v>
      </c>
      <c r="L36" s="21"/>
    </row>
    <row r="37" spans="1:12" x14ac:dyDescent="0.25">
      <c r="A37" s="171"/>
      <c r="B37" s="171"/>
      <c r="C37" s="63" t="s">
        <v>11</v>
      </c>
      <c r="D37" s="64">
        <v>25</v>
      </c>
      <c r="E37" s="64">
        <v>50</v>
      </c>
      <c r="F37" s="4">
        <v>0</v>
      </c>
      <c r="G37" s="4">
        <v>0</v>
      </c>
      <c r="H37" s="64">
        <v>0</v>
      </c>
      <c r="I37" s="4">
        <f t="shared" si="9"/>
        <v>0</v>
      </c>
      <c r="J37" s="5">
        <f t="shared" si="10"/>
        <v>0</v>
      </c>
      <c r="K37" s="6">
        <f t="shared" si="11"/>
        <v>0</v>
      </c>
      <c r="L37" s="21"/>
    </row>
    <row r="38" spans="1:12" x14ac:dyDescent="0.25">
      <c r="A38" s="171"/>
      <c r="B38" s="171"/>
      <c r="C38" s="63" t="s">
        <v>107</v>
      </c>
      <c r="D38" s="64">
        <v>10</v>
      </c>
      <c r="E38" s="64">
        <v>10</v>
      </c>
      <c r="F38" s="4">
        <v>0</v>
      </c>
      <c r="G38" s="4">
        <v>0</v>
      </c>
      <c r="H38" s="64">
        <v>0</v>
      </c>
      <c r="I38" s="4">
        <f t="shared" si="9"/>
        <v>0</v>
      </c>
      <c r="J38" s="5">
        <f t="shared" si="10"/>
        <v>0</v>
      </c>
      <c r="K38" s="6">
        <f t="shared" si="11"/>
        <v>0</v>
      </c>
      <c r="L38" s="21"/>
    </row>
    <row r="39" spans="1:12" x14ac:dyDescent="0.25">
      <c r="A39" s="171"/>
      <c r="B39" s="171"/>
      <c r="C39" s="63" t="s">
        <v>7</v>
      </c>
      <c r="D39" s="64">
        <v>10</v>
      </c>
      <c r="E39" s="64">
        <v>70</v>
      </c>
      <c r="F39" s="4">
        <v>0</v>
      </c>
      <c r="G39" s="4">
        <v>0</v>
      </c>
      <c r="H39" s="64">
        <v>0</v>
      </c>
      <c r="I39" s="4">
        <f t="shared" si="9"/>
        <v>0</v>
      </c>
      <c r="J39" s="5">
        <f t="shared" si="10"/>
        <v>0</v>
      </c>
      <c r="K39" s="6">
        <f t="shared" si="11"/>
        <v>0</v>
      </c>
      <c r="L39" s="21"/>
    </row>
    <row r="40" spans="1:12" x14ac:dyDescent="0.25">
      <c r="A40" s="171"/>
      <c r="B40" s="171"/>
      <c r="C40" s="63" t="s">
        <v>121</v>
      </c>
      <c r="D40" s="64">
        <v>5</v>
      </c>
      <c r="E40" s="64">
        <v>5</v>
      </c>
      <c r="F40" s="4">
        <v>0</v>
      </c>
      <c r="G40" s="4">
        <v>0</v>
      </c>
      <c r="H40" s="64">
        <v>0</v>
      </c>
      <c r="I40" s="4">
        <f t="shared" si="9"/>
        <v>0</v>
      </c>
      <c r="J40" s="5">
        <f t="shared" si="10"/>
        <v>0</v>
      </c>
      <c r="K40" s="6">
        <f t="shared" si="11"/>
        <v>0</v>
      </c>
      <c r="L40" s="21"/>
    </row>
    <row r="41" spans="1:12" x14ac:dyDescent="0.25">
      <c r="A41" s="171"/>
      <c r="B41" s="171"/>
      <c r="C41" s="63" t="s">
        <v>104</v>
      </c>
      <c r="D41" s="64">
        <v>5</v>
      </c>
      <c r="E41" s="64">
        <v>5</v>
      </c>
      <c r="F41" s="4">
        <v>0</v>
      </c>
      <c r="G41" s="4">
        <v>0</v>
      </c>
      <c r="H41" s="64">
        <v>0</v>
      </c>
      <c r="I41" s="4">
        <f t="shared" si="9"/>
        <v>0</v>
      </c>
      <c r="J41" s="5">
        <f t="shared" si="10"/>
        <v>0</v>
      </c>
      <c r="K41" s="6">
        <f t="shared" si="11"/>
        <v>0</v>
      </c>
      <c r="L41" s="21"/>
    </row>
    <row r="42" spans="1:12" ht="31.5" x14ac:dyDescent="0.25">
      <c r="A42" s="171"/>
      <c r="B42" s="171"/>
      <c r="C42" s="63" t="s">
        <v>103</v>
      </c>
      <c r="D42" s="64">
        <v>15</v>
      </c>
      <c r="E42" s="64">
        <v>15</v>
      </c>
      <c r="F42" s="4">
        <v>0</v>
      </c>
      <c r="G42" s="4">
        <v>0</v>
      </c>
      <c r="H42" s="64">
        <v>0</v>
      </c>
      <c r="I42" s="4">
        <f t="shared" si="9"/>
        <v>0</v>
      </c>
      <c r="J42" s="5">
        <f t="shared" si="10"/>
        <v>0</v>
      </c>
      <c r="K42" s="6">
        <f t="shared" si="11"/>
        <v>0</v>
      </c>
      <c r="L42" s="21"/>
    </row>
    <row r="43" spans="1:12" x14ac:dyDescent="0.25">
      <c r="A43" s="171"/>
      <c r="B43" s="171"/>
      <c r="C43" s="63" t="s">
        <v>76</v>
      </c>
      <c r="D43" s="64">
        <v>1</v>
      </c>
      <c r="E43" s="64">
        <v>4</v>
      </c>
      <c r="F43" s="4">
        <v>0</v>
      </c>
      <c r="G43" s="4">
        <v>0</v>
      </c>
      <c r="H43" s="64">
        <v>0</v>
      </c>
      <c r="I43" s="4">
        <f t="shared" si="9"/>
        <v>0</v>
      </c>
      <c r="J43" s="5">
        <f t="shared" si="10"/>
        <v>0</v>
      </c>
      <c r="K43" s="6">
        <f t="shared" si="11"/>
        <v>0</v>
      </c>
      <c r="L43" s="21"/>
    </row>
    <row r="44" spans="1:12" x14ac:dyDescent="0.25">
      <c r="A44" s="172"/>
      <c r="B44" s="172"/>
      <c r="C44" s="60" t="s">
        <v>32</v>
      </c>
      <c r="D44" s="29">
        <f>SUM(D36:D43)</f>
        <v>72</v>
      </c>
      <c r="E44" s="29">
        <f>SUM(E36:E43)</f>
        <v>162</v>
      </c>
      <c r="F44" s="29">
        <f>SUM(F36:F43)</f>
        <v>3</v>
      </c>
      <c r="G44" s="29">
        <f>SUM(G36:G43)</f>
        <v>0</v>
      </c>
      <c r="H44" s="29">
        <f>SUM(H36:H43)</f>
        <v>0</v>
      </c>
      <c r="I44" s="29">
        <f t="shared" si="9"/>
        <v>3</v>
      </c>
      <c r="J44" s="65">
        <f>H44*100/D44</f>
        <v>0</v>
      </c>
      <c r="K44" s="65">
        <f>I44*100/E44</f>
        <v>1.8518518518518519</v>
      </c>
      <c r="L44" s="21"/>
    </row>
    <row r="45" spans="1:12" ht="15.75" customHeight="1" x14ac:dyDescent="0.25">
      <c r="A45" s="179" t="s">
        <v>33</v>
      </c>
      <c r="B45" s="209"/>
      <c r="C45" s="180"/>
      <c r="D45" s="109">
        <f>D20+D32+D44+D35</f>
        <v>5807</v>
      </c>
      <c r="E45" s="109">
        <f t="shared" ref="E45:I45" si="12">E20+E32+E44+E35</f>
        <v>8237</v>
      </c>
      <c r="F45" s="109">
        <f t="shared" si="12"/>
        <v>111</v>
      </c>
      <c r="G45" s="109">
        <f t="shared" si="12"/>
        <v>0</v>
      </c>
      <c r="H45" s="109">
        <f t="shared" si="12"/>
        <v>270</v>
      </c>
      <c r="I45" s="109">
        <f t="shared" si="12"/>
        <v>381</v>
      </c>
      <c r="J45" s="67">
        <f t="shared" ref="J45" si="13">I45/D45*100</f>
        <v>6.5610470122266227</v>
      </c>
      <c r="K45" s="67">
        <f t="shared" ref="K45" si="14">I45/E45*100</f>
        <v>4.6254704382663592</v>
      </c>
      <c r="L45" s="21"/>
    </row>
    <row r="46" spans="1:12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x14ac:dyDescent="0.25">
      <c r="A47" s="21"/>
      <c r="B47" s="68" t="s">
        <v>122</v>
      </c>
      <c r="C47" s="69"/>
      <c r="D47" s="69"/>
      <c r="E47" s="21"/>
      <c r="F47" s="21"/>
      <c r="G47" s="21"/>
      <c r="H47" s="21"/>
      <c r="I47" s="21"/>
      <c r="J47" s="21"/>
      <c r="K47" s="21"/>
      <c r="L47" s="21"/>
    </row>
    <row r="48" spans="1:12" ht="15" customHeight="1" x14ac:dyDescent="0.25">
      <c r="A48" s="21"/>
      <c r="B48" s="70" t="s">
        <v>123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15" customHeight="1" x14ac:dyDescent="0.25">
      <c r="A49" s="21"/>
      <c r="B49" s="7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43.5" customHeight="1" x14ac:dyDescent="0.25">
      <c r="A50" s="72" t="s">
        <v>82</v>
      </c>
      <c r="B50" s="73" t="s">
        <v>29</v>
      </c>
      <c r="C50" s="74" t="s">
        <v>83</v>
      </c>
      <c r="D50" s="74" t="s">
        <v>84</v>
      </c>
      <c r="E50" s="75" t="s">
        <v>73</v>
      </c>
      <c r="F50" s="75" t="s">
        <v>74</v>
      </c>
      <c r="G50" s="76" t="s">
        <v>75</v>
      </c>
      <c r="H50" s="4" t="s">
        <v>96</v>
      </c>
      <c r="I50" s="20"/>
      <c r="J50" s="20"/>
      <c r="K50" s="77"/>
      <c r="L50" s="28"/>
    </row>
    <row r="51" spans="1:12" ht="33" customHeight="1" x14ac:dyDescent="0.25">
      <c r="A51" s="78">
        <v>1</v>
      </c>
      <c r="B51" s="254" t="s">
        <v>5</v>
      </c>
      <c r="C51" s="256" t="s">
        <v>148</v>
      </c>
      <c r="D51" s="118" t="s">
        <v>149</v>
      </c>
      <c r="E51" s="112">
        <v>36</v>
      </c>
      <c r="F51" s="112">
        <v>0</v>
      </c>
      <c r="G51" s="112">
        <v>0</v>
      </c>
      <c r="H51" s="256" t="s">
        <v>150</v>
      </c>
      <c r="I51" s="20"/>
      <c r="J51" s="20"/>
      <c r="K51" s="77"/>
      <c r="L51" s="28"/>
    </row>
    <row r="52" spans="1:12" ht="32.25" customHeight="1" x14ac:dyDescent="0.25">
      <c r="A52" s="78">
        <v>2</v>
      </c>
      <c r="B52" s="255" t="s">
        <v>151</v>
      </c>
      <c r="C52" s="257" t="s">
        <v>152</v>
      </c>
      <c r="D52" s="119" t="s">
        <v>153</v>
      </c>
      <c r="E52" s="112">
        <v>2</v>
      </c>
      <c r="F52" s="112">
        <v>0</v>
      </c>
      <c r="G52" s="120">
        <v>0</v>
      </c>
      <c r="H52" s="256" t="s">
        <v>154</v>
      </c>
      <c r="I52" s="20"/>
      <c r="J52" s="20"/>
      <c r="K52" s="77"/>
      <c r="L52" s="28"/>
    </row>
    <row r="53" spans="1:12" ht="33.75" customHeight="1" x14ac:dyDescent="0.25">
      <c r="A53" s="78">
        <v>3</v>
      </c>
      <c r="B53" s="255" t="s">
        <v>151</v>
      </c>
      <c r="C53" s="258" t="s">
        <v>155</v>
      </c>
      <c r="D53" s="121" t="s">
        <v>156</v>
      </c>
      <c r="E53" s="112">
        <v>1</v>
      </c>
      <c r="F53" s="112">
        <v>0</v>
      </c>
      <c r="G53" s="112">
        <v>0</v>
      </c>
      <c r="H53" s="125" t="s">
        <v>157</v>
      </c>
      <c r="I53" s="20"/>
      <c r="J53" s="20"/>
      <c r="K53" s="77"/>
      <c r="L53" s="28"/>
    </row>
    <row r="54" spans="1:12" ht="33.75" customHeight="1" x14ac:dyDescent="0.25">
      <c r="A54" s="78">
        <v>4</v>
      </c>
      <c r="B54" s="255" t="s">
        <v>151</v>
      </c>
      <c r="C54" s="125" t="s">
        <v>158</v>
      </c>
      <c r="D54" s="121" t="s">
        <v>159</v>
      </c>
      <c r="E54" s="112">
        <v>5</v>
      </c>
      <c r="F54" s="112">
        <v>0</v>
      </c>
      <c r="G54" s="112">
        <v>0</v>
      </c>
      <c r="H54" s="125" t="s">
        <v>160</v>
      </c>
      <c r="I54" s="20"/>
      <c r="J54" s="20"/>
      <c r="K54" s="77"/>
      <c r="L54" s="28"/>
    </row>
    <row r="55" spans="1:12" ht="33" customHeight="1" x14ac:dyDescent="0.25">
      <c r="A55" s="78">
        <v>5</v>
      </c>
      <c r="B55" s="255" t="s">
        <v>151</v>
      </c>
      <c r="C55" s="256" t="str">
        <f>[1]Отчет7!$L$119</f>
        <v>Теучежский район</v>
      </c>
      <c r="D55" s="122" t="s">
        <v>161</v>
      </c>
      <c r="E55" s="112">
        <v>6</v>
      </c>
      <c r="F55" s="112">
        <v>0</v>
      </c>
      <c r="G55" s="112">
        <v>0</v>
      </c>
      <c r="H55" s="256" t="s">
        <v>162</v>
      </c>
      <c r="I55" s="20"/>
      <c r="J55" s="20"/>
      <c r="K55" s="77"/>
      <c r="L55" s="28"/>
    </row>
    <row r="56" spans="1:12" ht="35.25" customHeight="1" x14ac:dyDescent="0.25">
      <c r="A56" s="110"/>
      <c r="B56" s="81" t="s">
        <v>163</v>
      </c>
      <c r="C56" s="82"/>
      <c r="D56" s="82"/>
      <c r="E56" s="83"/>
      <c r="F56" s="83"/>
      <c r="G56" s="83"/>
      <c r="H56" s="83"/>
      <c r="I56" s="20"/>
      <c r="J56" s="20"/>
      <c r="K56" s="77"/>
      <c r="L56" s="28"/>
    </row>
    <row r="57" spans="1:12" ht="35.25" customHeight="1" x14ac:dyDescent="0.25">
      <c r="A57" s="4">
        <v>1</v>
      </c>
      <c r="B57" s="117" t="s">
        <v>5</v>
      </c>
      <c r="C57" s="125" t="s">
        <v>164</v>
      </c>
      <c r="D57" s="121" t="s">
        <v>165</v>
      </c>
      <c r="E57" s="123">
        <v>55</v>
      </c>
      <c r="F57" s="112">
        <v>0</v>
      </c>
      <c r="G57" s="124">
        <f>SUM(G55:G56)</f>
        <v>0</v>
      </c>
      <c r="H57" s="259" t="s">
        <v>166</v>
      </c>
      <c r="I57" s="20"/>
      <c r="J57" s="20"/>
      <c r="K57" s="77"/>
      <c r="L57" s="28"/>
    </row>
    <row r="58" spans="1:12" ht="35.25" customHeight="1" x14ac:dyDescent="0.25">
      <c r="A58" s="240" t="s">
        <v>179</v>
      </c>
      <c r="B58" s="241"/>
      <c r="C58" s="126"/>
      <c r="D58" s="127"/>
      <c r="E58" s="128"/>
      <c r="F58" s="129"/>
      <c r="G58" s="130"/>
      <c r="H58" s="131"/>
      <c r="I58" s="20"/>
      <c r="J58" s="20"/>
      <c r="K58" s="77"/>
      <c r="L58" s="28"/>
    </row>
    <row r="59" spans="1:12" ht="35.25" customHeight="1" x14ac:dyDescent="0.25">
      <c r="A59" s="4">
        <v>1</v>
      </c>
      <c r="B59" s="4" t="s">
        <v>175</v>
      </c>
      <c r="C59" s="132" t="s">
        <v>176</v>
      </c>
      <c r="D59" s="113" t="s">
        <v>177</v>
      </c>
      <c r="E59" s="84">
        <v>3</v>
      </c>
      <c r="F59" s="4">
        <v>0</v>
      </c>
      <c r="G59" s="4">
        <v>0</v>
      </c>
      <c r="H59" s="113" t="s">
        <v>178</v>
      </c>
      <c r="I59" s="20"/>
      <c r="J59" s="20"/>
      <c r="K59" s="77"/>
      <c r="L59" s="28"/>
    </row>
    <row r="60" spans="1:12" ht="35.25" customHeight="1" x14ac:dyDescent="0.25">
      <c r="A60" s="116"/>
      <c r="B60" s="81" t="s">
        <v>174</v>
      </c>
      <c r="C60" s="82"/>
      <c r="D60" s="82"/>
      <c r="E60" s="83"/>
      <c r="F60" s="83"/>
      <c r="G60" s="83"/>
      <c r="H60" s="83"/>
      <c r="I60" s="20"/>
      <c r="J60" s="20"/>
      <c r="K60" s="77"/>
      <c r="L60" s="28"/>
    </row>
    <row r="61" spans="1:12" ht="35.25" customHeight="1" x14ac:dyDescent="0.25">
      <c r="A61" s="4">
        <v>1</v>
      </c>
      <c r="B61" s="4" t="s">
        <v>5</v>
      </c>
      <c r="C61" s="113" t="s">
        <v>171</v>
      </c>
      <c r="D61" s="113" t="s">
        <v>172</v>
      </c>
      <c r="E61" s="4">
        <v>1</v>
      </c>
      <c r="F61" s="4">
        <v>0</v>
      </c>
      <c r="G61" s="4">
        <v>0</v>
      </c>
      <c r="H61" s="113" t="s">
        <v>173</v>
      </c>
      <c r="I61" s="20"/>
      <c r="J61" s="20"/>
      <c r="K61" s="77"/>
      <c r="L61" s="28"/>
    </row>
    <row r="62" spans="1:12" ht="24.95" customHeight="1" x14ac:dyDescent="0.25">
      <c r="A62" s="53"/>
      <c r="B62" s="81" t="s">
        <v>170</v>
      </c>
      <c r="C62" s="82"/>
      <c r="D62" s="82"/>
      <c r="E62" s="83"/>
      <c r="F62" s="83"/>
      <c r="G62" s="83"/>
      <c r="H62" s="83"/>
      <c r="I62" s="21"/>
      <c r="J62" s="21"/>
      <c r="K62" s="21"/>
      <c r="L62" s="21"/>
    </row>
    <row r="63" spans="1:12" ht="55.5" customHeight="1" x14ac:dyDescent="0.25">
      <c r="A63" s="4">
        <v>1</v>
      </c>
      <c r="B63" s="4" t="s">
        <v>10</v>
      </c>
      <c r="C63" s="113" t="s">
        <v>114</v>
      </c>
      <c r="D63" s="33" t="s">
        <v>167</v>
      </c>
      <c r="E63" s="4">
        <v>1</v>
      </c>
      <c r="F63" s="4">
        <v>0</v>
      </c>
      <c r="G63" s="4">
        <v>0</v>
      </c>
      <c r="H63" s="113" t="s">
        <v>168</v>
      </c>
      <c r="I63" s="27"/>
      <c r="J63" s="27"/>
      <c r="K63" s="8"/>
      <c r="L63" s="28"/>
    </row>
    <row r="64" spans="1:12" ht="58.5" customHeight="1" x14ac:dyDescent="0.25">
      <c r="A64" s="4">
        <v>2</v>
      </c>
      <c r="B64" s="4" t="s">
        <v>10</v>
      </c>
      <c r="C64" s="113" t="s">
        <v>114</v>
      </c>
      <c r="D64" s="113" t="s">
        <v>169</v>
      </c>
      <c r="E64" s="4">
        <v>1</v>
      </c>
      <c r="F64" s="4">
        <v>0</v>
      </c>
      <c r="G64" s="4">
        <v>0</v>
      </c>
      <c r="H64" s="113" t="s">
        <v>168</v>
      </c>
      <c r="I64" s="27"/>
      <c r="J64" s="27"/>
      <c r="K64" s="8"/>
      <c r="L64" s="28"/>
    </row>
    <row r="65" spans="1:12" ht="68.25" customHeight="1" x14ac:dyDescent="0.25">
      <c r="A65" s="30"/>
      <c r="B65" s="213" t="s">
        <v>180</v>
      </c>
      <c r="C65" s="213"/>
      <c r="D65" s="213"/>
      <c r="E65" s="213"/>
      <c r="F65" s="213"/>
      <c r="G65" s="30"/>
      <c r="H65" s="30"/>
      <c r="I65" s="27"/>
      <c r="J65" s="27"/>
      <c r="K65" s="8"/>
      <c r="L65" s="28"/>
    </row>
    <row r="66" spans="1:12" ht="24.95" customHeight="1" x14ac:dyDescent="0.25">
      <c r="A66" s="79"/>
      <c r="B66" s="214" t="s">
        <v>181</v>
      </c>
      <c r="C66" s="215"/>
      <c r="D66" s="114"/>
      <c r="E66" s="114"/>
      <c r="F66" s="114"/>
      <c r="G66" s="79"/>
      <c r="H66" s="79"/>
      <c r="I66" s="27"/>
      <c r="J66" s="27"/>
      <c r="K66" s="8"/>
      <c r="L66" s="28"/>
    </row>
    <row r="67" spans="1:12" ht="24.95" customHeight="1" x14ac:dyDescent="0.25">
      <c r="A67" s="133" t="s">
        <v>82</v>
      </c>
      <c r="B67" s="133" t="s">
        <v>29</v>
      </c>
      <c r="C67" s="134" t="s">
        <v>83</v>
      </c>
      <c r="D67" s="134" t="s">
        <v>84</v>
      </c>
      <c r="E67" s="135" t="s">
        <v>73</v>
      </c>
      <c r="F67" s="135" t="s">
        <v>74</v>
      </c>
      <c r="G67" s="135" t="s">
        <v>182</v>
      </c>
      <c r="H67" s="134" t="s">
        <v>183</v>
      </c>
      <c r="I67" s="27"/>
      <c r="J67" s="27"/>
      <c r="K67" s="8"/>
      <c r="L67" s="28"/>
    </row>
    <row r="68" spans="1:12" ht="24.95" customHeight="1" x14ac:dyDescent="0.25">
      <c r="A68" s="136">
        <v>1</v>
      </c>
      <c r="B68" s="136" t="s">
        <v>5</v>
      </c>
      <c r="C68" s="137" t="s">
        <v>109</v>
      </c>
      <c r="D68" s="138" t="s">
        <v>184</v>
      </c>
      <c r="E68" s="136">
        <v>0</v>
      </c>
      <c r="F68" s="136">
        <v>0</v>
      </c>
      <c r="G68" s="139">
        <v>11</v>
      </c>
      <c r="H68" s="137" t="s">
        <v>185</v>
      </c>
      <c r="I68" s="27"/>
      <c r="J68" s="27"/>
      <c r="K68" s="8"/>
      <c r="L68" s="28"/>
    </row>
    <row r="69" spans="1:12" ht="24.95" customHeight="1" x14ac:dyDescent="0.25">
      <c r="A69" s="136">
        <v>2</v>
      </c>
      <c r="B69" s="136" t="s">
        <v>5</v>
      </c>
      <c r="C69" s="140" t="s">
        <v>118</v>
      </c>
      <c r="D69" s="141" t="s">
        <v>186</v>
      </c>
      <c r="E69" s="136">
        <v>0</v>
      </c>
      <c r="F69" s="136">
        <v>0</v>
      </c>
      <c r="G69" s="136">
        <v>41</v>
      </c>
      <c r="H69" s="137" t="s">
        <v>187</v>
      </c>
      <c r="I69" s="27"/>
      <c r="J69" s="27"/>
      <c r="K69" s="8"/>
      <c r="L69" s="28"/>
    </row>
    <row r="70" spans="1:12" ht="24.95" customHeight="1" x14ac:dyDescent="0.25">
      <c r="A70" s="136">
        <v>3</v>
      </c>
      <c r="B70" s="136" t="s">
        <v>10</v>
      </c>
      <c r="C70" s="140" t="s">
        <v>85</v>
      </c>
      <c r="D70" s="142" t="s">
        <v>188</v>
      </c>
      <c r="E70" s="136">
        <v>0</v>
      </c>
      <c r="F70" s="136">
        <v>0</v>
      </c>
      <c r="G70" s="136">
        <v>2</v>
      </c>
      <c r="H70" s="137" t="s">
        <v>189</v>
      </c>
      <c r="I70" s="27"/>
      <c r="J70" s="27"/>
      <c r="K70" s="8"/>
      <c r="L70" s="28"/>
    </row>
    <row r="71" spans="1:12" ht="45" customHeight="1" x14ac:dyDescent="0.25">
      <c r="A71" s="136">
        <v>4</v>
      </c>
      <c r="B71" s="136" t="s">
        <v>10</v>
      </c>
      <c r="C71" s="140" t="s">
        <v>85</v>
      </c>
      <c r="D71" s="142" t="s">
        <v>190</v>
      </c>
      <c r="E71" s="136">
        <v>0</v>
      </c>
      <c r="F71" s="136">
        <v>0</v>
      </c>
      <c r="G71" s="136">
        <v>1</v>
      </c>
      <c r="H71" s="137" t="s">
        <v>191</v>
      </c>
      <c r="I71" s="27"/>
      <c r="J71" s="27"/>
      <c r="K71" s="8"/>
      <c r="L71" s="28"/>
    </row>
    <row r="72" spans="1:12" ht="24.95" customHeight="1" x14ac:dyDescent="0.25">
      <c r="A72" s="136">
        <v>5</v>
      </c>
      <c r="B72" s="136" t="s">
        <v>10</v>
      </c>
      <c r="C72" s="140" t="s">
        <v>113</v>
      </c>
      <c r="D72" s="142" t="s">
        <v>192</v>
      </c>
      <c r="E72" s="136">
        <v>0</v>
      </c>
      <c r="F72" s="136">
        <v>0</v>
      </c>
      <c r="G72" s="139">
        <v>5</v>
      </c>
      <c r="H72" s="137" t="s">
        <v>193</v>
      </c>
      <c r="I72" s="27"/>
      <c r="J72" s="27"/>
      <c r="K72" s="8"/>
      <c r="L72" s="28"/>
    </row>
    <row r="73" spans="1:12" ht="38.25" customHeight="1" x14ac:dyDescent="0.25">
      <c r="A73" s="10"/>
      <c r="B73" s="217" t="s">
        <v>194</v>
      </c>
      <c r="C73" s="217"/>
      <c r="D73" s="79"/>
      <c r="E73" s="79"/>
      <c r="F73" s="79"/>
      <c r="G73" s="79"/>
      <c r="H73" s="143"/>
      <c r="I73" s="27"/>
      <c r="J73" s="27"/>
      <c r="K73" s="8"/>
      <c r="L73" s="28"/>
    </row>
    <row r="74" spans="1:12" ht="47.25" customHeight="1" x14ac:dyDescent="0.25">
      <c r="A74" s="136">
        <v>1</v>
      </c>
      <c r="B74" s="144" t="s">
        <v>5</v>
      </c>
      <c r="C74" s="140" t="s">
        <v>195</v>
      </c>
      <c r="D74" s="137" t="s">
        <v>196</v>
      </c>
      <c r="E74" s="136">
        <v>0</v>
      </c>
      <c r="F74" s="136">
        <v>0</v>
      </c>
      <c r="G74" s="139">
        <v>1</v>
      </c>
      <c r="H74" s="137" t="s">
        <v>197</v>
      </c>
      <c r="I74" s="27"/>
      <c r="J74" s="27"/>
      <c r="K74" s="8"/>
      <c r="L74" s="28"/>
    </row>
    <row r="75" spans="1:12" ht="39" customHeight="1" x14ac:dyDescent="0.25">
      <c r="A75" s="136">
        <v>2</v>
      </c>
      <c r="B75" s="136" t="s">
        <v>10</v>
      </c>
      <c r="C75" s="137" t="s">
        <v>115</v>
      </c>
      <c r="D75" s="137" t="s">
        <v>198</v>
      </c>
      <c r="E75" s="136">
        <v>0</v>
      </c>
      <c r="F75" s="136">
        <v>0</v>
      </c>
      <c r="G75" s="139">
        <v>2</v>
      </c>
      <c r="H75" s="137" t="s">
        <v>255</v>
      </c>
      <c r="I75" s="27"/>
      <c r="J75" s="27"/>
      <c r="K75" s="8"/>
      <c r="L75" s="28"/>
    </row>
    <row r="76" spans="1:12" ht="42" customHeight="1" x14ac:dyDescent="0.25">
      <c r="A76" s="136">
        <v>3</v>
      </c>
      <c r="B76" s="136" t="s">
        <v>10</v>
      </c>
      <c r="C76" s="137" t="s">
        <v>115</v>
      </c>
      <c r="D76" s="137" t="s">
        <v>199</v>
      </c>
      <c r="E76" s="136">
        <v>0</v>
      </c>
      <c r="F76" s="136">
        <v>0</v>
      </c>
      <c r="G76" s="139">
        <v>3</v>
      </c>
      <c r="H76" s="137" t="s">
        <v>255</v>
      </c>
      <c r="I76" s="27"/>
      <c r="J76" s="27"/>
      <c r="K76" s="8"/>
      <c r="L76" s="28"/>
    </row>
    <row r="77" spans="1:12" ht="39" customHeight="1" x14ac:dyDescent="0.25">
      <c r="A77" s="136">
        <v>4</v>
      </c>
      <c r="B77" s="136" t="s">
        <v>10</v>
      </c>
      <c r="C77" s="140" t="s">
        <v>200</v>
      </c>
      <c r="D77" s="137" t="s">
        <v>201</v>
      </c>
      <c r="E77" s="136">
        <v>0</v>
      </c>
      <c r="F77" s="136">
        <v>0</v>
      </c>
      <c r="G77" s="136">
        <v>2</v>
      </c>
      <c r="H77" s="137" t="s">
        <v>254</v>
      </c>
      <c r="I77" s="27"/>
      <c r="J77" s="27"/>
      <c r="K77" s="8"/>
      <c r="L77" s="28"/>
    </row>
    <row r="78" spans="1:12" ht="24.95" customHeight="1" x14ac:dyDescent="0.25">
      <c r="A78" s="136">
        <v>5</v>
      </c>
      <c r="B78" s="136" t="s">
        <v>10</v>
      </c>
      <c r="C78" s="140" t="s">
        <v>200</v>
      </c>
      <c r="D78" s="137" t="s">
        <v>202</v>
      </c>
      <c r="E78" s="136">
        <v>0</v>
      </c>
      <c r="F78" s="136">
        <v>0</v>
      </c>
      <c r="G78" s="136">
        <v>1</v>
      </c>
      <c r="H78" s="137" t="s">
        <v>203</v>
      </c>
      <c r="I78" s="27"/>
      <c r="J78" s="27"/>
      <c r="K78" s="8"/>
      <c r="L78" s="28"/>
    </row>
    <row r="79" spans="1:12" ht="24.95" customHeight="1" x14ac:dyDescent="0.25">
      <c r="A79" s="136">
        <v>6</v>
      </c>
      <c r="B79" s="136" t="s">
        <v>10</v>
      </c>
      <c r="C79" s="140" t="s">
        <v>114</v>
      </c>
      <c r="D79" s="137" t="s">
        <v>204</v>
      </c>
      <c r="E79" s="136">
        <v>0</v>
      </c>
      <c r="F79" s="136">
        <v>0</v>
      </c>
      <c r="G79" s="136">
        <v>3</v>
      </c>
      <c r="H79" s="137" t="s">
        <v>205</v>
      </c>
      <c r="I79" s="27"/>
      <c r="J79" s="27"/>
      <c r="K79" s="8"/>
      <c r="L79" s="28"/>
    </row>
    <row r="80" spans="1:12" ht="24.95" customHeight="1" x14ac:dyDescent="0.25">
      <c r="A80" s="136">
        <v>7</v>
      </c>
      <c r="B80" s="136" t="s">
        <v>10</v>
      </c>
      <c r="C80" s="140" t="s">
        <v>95</v>
      </c>
      <c r="D80" s="137" t="s">
        <v>206</v>
      </c>
      <c r="E80" s="136">
        <v>0</v>
      </c>
      <c r="F80" s="136">
        <v>0</v>
      </c>
      <c r="G80" s="136">
        <v>1</v>
      </c>
      <c r="H80" s="137" t="s">
        <v>207</v>
      </c>
      <c r="I80" s="27"/>
      <c r="J80" s="27"/>
      <c r="K80" s="8"/>
      <c r="L80" s="28"/>
    </row>
    <row r="81" spans="1:12" ht="24.95" customHeight="1" x14ac:dyDescent="0.25">
      <c r="A81" s="136">
        <v>8</v>
      </c>
      <c r="B81" s="136" t="s">
        <v>10</v>
      </c>
      <c r="C81" s="140" t="s">
        <v>95</v>
      </c>
      <c r="D81" s="137" t="s">
        <v>208</v>
      </c>
      <c r="E81" s="136">
        <v>0</v>
      </c>
      <c r="F81" s="136">
        <v>0</v>
      </c>
      <c r="G81" s="136">
        <v>1</v>
      </c>
      <c r="H81" s="137" t="s">
        <v>209</v>
      </c>
      <c r="I81" s="27"/>
      <c r="J81" s="27"/>
      <c r="K81" s="8"/>
      <c r="L81" s="28"/>
    </row>
    <row r="82" spans="1:12" ht="24.95" customHeight="1" x14ac:dyDescent="0.25">
      <c r="A82" s="136">
        <v>9</v>
      </c>
      <c r="B82" s="136" t="s">
        <v>10</v>
      </c>
      <c r="C82" s="140" t="s">
        <v>113</v>
      </c>
      <c r="D82" s="137" t="s">
        <v>210</v>
      </c>
      <c r="E82" s="136">
        <v>0</v>
      </c>
      <c r="F82" s="136">
        <v>0</v>
      </c>
      <c r="G82" s="139">
        <v>10</v>
      </c>
      <c r="H82" s="137" t="s">
        <v>211</v>
      </c>
      <c r="I82" s="27"/>
      <c r="J82" s="27"/>
      <c r="K82" s="8"/>
      <c r="L82" s="28"/>
    </row>
    <row r="83" spans="1:12" ht="47.25" customHeight="1" x14ac:dyDescent="0.25">
      <c r="A83" s="10"/>
      <c r="B83" s="216" t="s">
        <v>212</v>
      </c>
      <c r="C83" s="216"/>
      <c r="D83" s="79"/>
      <c r="E83" s="80"/>
      <c r="F83" s="80"/>
      <c r="G83" s="80"/>
      <c r="H83" s="79"/>
      <c r="I83" s="27"/>
      <c r="J83" s="27"/>
      <c r="K83" s="8"/>
      <c r="L83" s="28"/>
    </row>
    <row r="84" spans="1:12" ht="36.75" customHeight="1" x14ac:dyDescent="0.25">
      <c r="A84" s="136">
        <v>1</v>
      </c>
      <c r="B84" s="145" t="s">
        <v>5</v>
      </c>
      <c r="C84" s="137" t="s">
        <v>171</v>
      </c>
      <c r="D84" s="137" t="s">
        <v>213</v>
      </c>
      <c r="E84" s="136">
        <v>0</v>
      </c>
      <c r="F84" s="136">
        <v>0</v>
      </c>
      <c r="G84" s="139">
        <v>2</v>
      </c>
      <c r="H84" s="137" t="s">
        <v>214</v>
      </c>
      <c r="I84" s="27"/>
      <c r="J84" s="27"/>
      <c r="K84" s="8"/>
      <c r="L84" s="28"/>
    </row>
    <row r="85" spans="1:12" ht="27.75" customHeight="1" x14ac:dyDescent="0.25">
      <c r="A85" s="136">
        <v>2</v>
      </c>
      <c r="B85" s="145" t="s">
        <v>5</v>
      </c>
      <c r="C85" s="137" t="s">
        <v>171</v>
      </c>
      <c r="D85" s="137" t="s">
        <v>215</v>
      </c>
      <c r="E85" s="136">
        <v>0</v>
      </c>
      <c r="F85" s="136">
        <v>0</v>
      </c>
      <c r="G85" s="139">
        <v>2</v>
      </c>
      <c r="H85" s="137" t="s">
        <v>216</v>
      </c>
      <c r="I85" s="27"/>
      <c r="J85" s="27"/>
      <c r="K85" s="8"/>
      <c r="L85" s="28"/>
    </row>
    <row r="86" spans="1:12" ht="36" customHeight="1" x14ac:dyDescent="0.25">
      <c r="A86" s="136">
        <v>3</v>
      </c>
      <c r="B86" s="145" t="s">
        <v>5</v>
      </c>
      <c r="C86" s="137" t="s">
        <v>171</v>
      </c>
      <c r="D86" s="137" t="s">
        <v>217</v>
      </c>
      <c r="E86" s="136">
        <v>0</v>
      </c>
      <c r="F86" s="136">
        <v>0</v>
      </c>
      <c r="G86" s="139">
        <v>4</v>
      </c>
      <c r="H86" s="137" t="s">
        <v>218</v>
      </c>
      <c r="I86" s="27"/>
      <c r="J86" s="27"/>
      <c r="K86" s="8"/>
      <c r="L86" s="28"/>
    </row>
    <row r="87" spans="1:12" ht="24.95" customHeight="1" x14ac:dyDescent="0.25">
      <c r="A87" s="136">
        <v>4</v>
      </c>
      <c r="B87" s="145" t="s">
        <v>5</v>
      </c>
      <c r="C87" s="137" t="s">
        <v>171</v>
      </c>
      <c r="D87" s="137" t="s">
        <v>219</v>
      </c>
      <c r="E87" s="136">
        <v>0</v>
      </c>
      <c r="F87" s="136">
        <v>0</v>
      </c>
      <c r="G87" s="139">
        <v>1</v>
      </c>
      <c r="H87" s="137" t="s">
        <v>220</v>
      </c>
      <c r="I87" s="27"/>
      <c r="J87" s="27"/>
      <c r="K87" s="8"/>
      <c r="L87" s="28"/>
    </row>
    <row r="88" spans="1:12" ht="24.95" customHeight="1" x14ac:dyDescent="0.25">
      <c r="A88" s="145">
        <v>5</v>
      </c>
      <c r="B88" s="145" t="s">
        <v>5</v>
      </c>
      <c r="C88" s="140" t="s">
        <v>116</v>
      </c>
      <c r="D88" s="137" t="s">
        <v>221</v>
      </c>
      <c r="E88" s="136">
        <v>0</v>
      </c>
      <c r="F88" s="136">
        <v>0</v>
      </c>
      <c r="G88" s="136">
        <v>13</v>
      </c>
      <c r="H88" s="137" t="s">
        <v>222</v>
      </c>
      <c r="I88" s="27"/>
      <c r="J88" s="27"/>
      <c r="K88" s="8"/>
      <c r="L88" s="28"/>
    </row>
    <row r="89" spans="1:12" ht="24.95" customHeight="1" x14ac:dyDescent="0.25">
      <c r="A89" s="145">
        <v>6</v>
      </c>
      <c r="B89" s="136" t="s">
        <v>10</v>
      </c>
      <c r="C89" s="140" t="s">
        <v>86</v>
      </c>
      <c r="D89" s="137" t="s">
        <v>223</v>
      </c>
      <c r="E89" s="136">
        <v>0</v>
      </c>
      <c r="F89" s="136">
        <v>0</v>
      </c>
      <c r="G89" s="136">
        <v>2</v>
      </c>
      <c r="H89" s="137" t="s">
        <v>224</v>
      </c>
      <c r="I89" s="27"/>
      <c r="J89" s="27"/>
      <c r="K89" s="8"/>
      <c r="L89" s="28"/>
    </row>
    <row r="90" spans="1:12" ht="24.95" customHeight="1" x14ac:dyDescent="0.25">
      <c r="A90" s="145">
        <v>7</v>
      </c>
      <c r="B90" s="136" t="s">
        <v>10</v>
      </c>
      <c r="C90" s="140" t="s">
        <v>86</v>
      </c>
      <c r="D90" s="137" t="s">
        <v>225</v>
      </c>
      <c r="E90" s="136">
        <v>0</v>
      </c>
      <c r="F90" s="136">
        <v>0</v>
      </c>
      <c r="G90" s="136">
        <v>2</v>
      </c>
      <c r="H90" s="137" t="s">
        <v>226</v>
      </c>
      <c r="I90" s="27"/>
      <c r="J90" s="27"/>
      <c r="K90" s="8"/>
      <c r="L90" s="28"/>
    </row>
    <row r="91" spans="1:12" ht="24.95" customHeight="1" x14ac:dyDescent="0.25">
      <c r="A91" s="145">
        <v>8</v>
      </c>
      <c r="B91" s="136" t="s">
        <v>10</v>
      </c>
      <c r="C91" s="140" t="s">
        <v>108</v>
      </c>
      <c r="D91" s="137" t="s">
        <v>227</v>
      </c>
      <c r="E91" s="136">
        <v>0</v>
      </c>
      <c r="F91" s="136">
        <v>0</v>
      </c>
      <c r="G91" s="136">
        <v>1</v>
      </c>
      <c r="H91" s="137" t="s">
        <v>228</v>
      </c>
      <c r="I91" s="27"/>
      <c r="J91" s="27"/>
      <c r="K91" s="8"/>
      <c r="L91" s="28"/>
    </row>
    <row r="92" spans="1:12" ht="24.95" customHeight="1" x14ac:dyDescent="0.25">
      <c r="A92" s="145">
        <v>9</v>
      </c>
      <c r="B92" s="136" t="s">
        <v>10</v>
      </c>
      <c r="C92" s="140" t="s">
        <v>108</v>
      </c>
      <c r="D92" s="137" t="s">
        <v>229</v>
      </c>
      <c r="E92" s="136">
        <v>0</v>
      </c>
      <c r="F92" s="136">
        <v>0</v>
      </c>
      <c r="G92" s="136">
        <v>2</v>
      </c>
      <c r="H92" s="137" t="s">
        <v>230</v>
      </c>
      <c r="I92" s="27"/>
      <c r="J92" s="27"/>
      <c r="K92" s="8"/>
      <c r="L92" s="28"/>
    </row>
    <row r="93" spans="1:12" ht="24.95" customHeight="1" x14ac:dyDescent="0.25">
      <c r="A93" s="145">
        <v>10</v>
      </c>
      <c r="B93" s="136" t="s">
        <v>10</v>
      </c>
      <c r="C93" s="140" t="s">
        <v>95</v>
      </c>
      <c r="D93" s="137" t="s">
        <v>231</v>
      </c>
      <c r="E93" s="136">
        <v>0</v>
      </c>
      <c r="F93" s="136">
        <v>0</v>
      </c>
      <c r="G93" s="136">
        <v>2</v>
      </c>
      <c r="H93" s="137" t="s">
        <v>117</v>
      </c>
      <c r="I93" s="27"/>
      <c r="J93" s="27"/>
      <c r="K93" s="8"/>
      <c r="L93" s="28"/>
    </row>
    <row r="94" spans="1:12" ht="30" customHeight="1" x14ac:dyDescent="0.25">
      <c r="A94" s="145">
        <v>11</v>
      </c>
      <c r="B94" s="136" t="s">
        <v>10</v>
      </c>
      <c r="C94" s="140" t="s">
        <v>95</v>
      </c>
      <c r="D94" s="137" t="s">
        <v>232</v>
      </c>
      <c r="E94" s="136">
        <v>0</v>
      </c>
      <c r="F94" s="136">
        <v>0</v>
      </c>
      <c r="G94" s="136">
        <v>2</v>
      </c>
      <c r="H94" s="137" t="s">
        <v>233</v>
      </c>
      <c r="I94" s="27"/>
      <c r="J94" s="27"/>
      <c r="K94" s="8"/>
      <c r="L94" s="28"/>
    </row>
    <row r="95" spans="1:12" ht="24.95" customHeight="1" x14ac:dyDescent="0.25">
      <c r="A95" s="145">
        <v>12</v>
      </c>
      <c r="B95" s="136" t="s">
        <v>10</v>
      </c>
      <c r="C95" s="140" t="s">
        <v>95</v>
      </c>
      <c r="D95" s="137" t="s">
        <v>234</v>
      </c>
      <c r="E95" s="136">
        <v>0</v>
      </c>
      <c r="F95" s="136">
        <v>0</v>
      </c>
      <c r="G95" s="136">
        <v>2</v>
      </c>
      <c r="H95" s="137" t="s">
        <v>207</v>
      </c>
      <c r="I95" s="27"/>
      <c r="J95" s="27"/>
      <c r="K95" s="8"/>
      <c r="L95" s="28"/>
    </row>
    <row r="96" spans="1:12" ht="24.95" customHeight="1" x14ac:dyDescent="0.25">
      <c r="A96" s="145">
        <v>13</v>
      </c>
      <c r="B96" s="136" t="s">
        <v>10</v>
      </c>
      <c r="C96" s="140" t="s">
        <v>95</v>
      </c>
      <c r="D96" s="137" t="s">
        <v>235</v>
      </c>
      <c r="E96" s="136">
        <v>0</v>
      </c>
      <c r="F96" s="136">
        <v>0</v>
      </c>
      <c r="G96" s="136">
        <v>2</v>
      </c>
      <c r="H96" s="137" t="s">
        <v>209</v>
      </c>
      <c r="I96" s="27"/>
      <c r="J96" s="27"/>
      <c r="K96" s="8"/>
      <c r="L96" s="28"/>
    </row>
    <row r="97" spans="1:13" ht="24.95" customHeight="1" x14ac:dyDescent="0.25">
      <c r="A97" s="145">
        <v>14</v>
      </c>
      <c r="B97" s="136" t="s">
        <v>10</v>
      </c>
      <c r="C97" s="140" t="s">
        <v>113</v>
      </c>
      <c r="D97" s="137" t="s">
        <v>236</v>
      </c>
      <c r="E97" s="136">
        <v>0</v>
      </c>
      <c r="F97" s="136">
        <v>0</v>
      </c>
      <c r="G97" s="139">
        <v>2</v>
      </c>
      <c r="H97" s="137" t="s">
        <v>237</v>
      </c>
      <c r="I97" s="27"/>
      <c r="J97" s="27"/>
      <c r="K97" s="8"/>
      <c r="L97" s="28"/>
    </row>
    <row r="98" spans="1:13" ht="24.95" customHeight="1" x14ac:dyDescent="0.25">
      <c r="A98" s="145">
        <v>15</v>
      </c>
      <c r="B98" s="136" t="s">
        <v>10</v>
      </c>
      <c r="C98" s="140" t="s">
        <v>113</v>
      </c>
      <c r="D98" s="137" t="s">
        <v>238</v>
      </c>
      <c r="E98" s="136">
        <v>0</v>
      </c>
      <c r="F98" s="136">
        <v>0</v>
      </c>
      <c r="G98" s="139">
        <v>2</v>
      </c>
      <c r="H98" s="137" t="s">
        <v>239</v>
      </c>
      <c r="I98" s="27"/>
      <c r="J98" s="27"/>
      <c r="K98" s="8"/>
      <c r="L98" s="28"/>
    </row>
    <row r="99" spans="1:13" ht="38.25" customHeight="1" x14ac:dyDescent="0.25">
      <c r="A99" s="10"/>
      <c r="B99" s="214" t="s">
        <v>240</v>
      </c>
      <c r="C99" s="214"/>
      <c r="D99" s="79"/>
      <c r="E99" s="80"/>
      <c r="F99" s="80"/>
      <c r="G99" s="80"/>
      <c r="H99" s="79"/>
      <c r="I99" s="27"/>
      <c r="J99" s="27"/>
      <c r="K99" s="8"/>
      <c r="L99" s="28"/>
    </row>
    <row r="100" spans="1:13" ht="35.25" customHeight="1" x14ac:dyDescent="0.25">
      <c r="A100" s="145">
        <v>1</v>
      </c>
      <c r="B100" s="136" t="s">
        <v>5</v>
      </c>
      <c r="C100" s="140" t="s">
        <v>116</v>
      </c>
      <c r="D100" s="137" t="s">
        <v>241</v>
      </c>
      <c r="E100" s="136">
        <v>0</v>
      </c>
      <c r="F100" s="136">
        <v>0</v>
      </c>
      <c r="G100" s="136">
        <v>30</v>
      </c>
      <c r="H100" s="137" t="s">
        <v>242</v>
      </c>
      <c r="I100" s="27"/>
      <c r="J100" s="27"/>
      <c r="K100" s="8"/>
      <c r="L100" s="28"/>
    </row>
    <row r="101" spans="1:13" ht="33.75" customHeight="1" x14ac:dyDescent="0.25">
      <c r="A101" s="146">
        <v>2</v>
      </c>
      <c r="B101" s="136" t="s">
        <v>5</v>
      </c>
      <c r="C101" s="140" t="s">
        <v>116</v>
      </c>
      <c r="D101" s="137" t="s">
        <v>243</v>
      </c>
      <c r="E101" s="136">
        <v>0</v>
      </c>
      <c r="F101" s="136">
        <v>0</v>
      </c>
      <c r="G101" s="136">
        <v>30</v>
      </c>
      <c r="H101" s="137" t="s">
        <v>244</v>
      </c>
      <c r="I101" s="27"/>
      <c r="J101" s="27" t="s">
        <v>119</v>
      </c>
      <c r="K101" s="8"/>
      <c r="L101" s="28"/>
    </row>
    <row r="102" spans="1:13" ht="24.95" customHeight="1" x14ac:dyDescent="0.25">
      <c r="A102" s="146">
        <v>3</v>
      </c>
      <c r="B102" s="136" t="s">
        <v>5</v>
      </c>
      <c r="C102" s="140" t="s">
        <v>116</v>
      </c>
      <c r="D102" s="137" t="s">
        <v>245</v>
      </c>
      <c r="E102" s="136">
        <v>0</v>
      </c>
      <c r="F102" s="136">
        <v>0</v>
      </c>
      <c r="G102" s="136">
        <v>30</v>
      </c>
      <c r="H102" s="137" t="s">
        <v>242</v>
      </c>
      <c r="I102" s="27"/>
      <c r="J102" s="27"/>
      <c r="K102" s="8"/>
      <c r="L102" s="28"/>
    </row>
    <row r="103" spans="1:13" ht="33" customHeight="1" x14ac:dyDescent="0.25">
      <c r="A103" s="146">
        <v>4</v>
      </c>
      <c r="B103" s="136" t="s">
        <v>5</v>
      </c>
      <c r="C103" s="140" t="s">
        <v>116</v>
      </c>
      <c r="D103" s="137" t="s">
        <v>246</v>
      </c>
      <c r="E103" s="136">
        <v>0</v>
      </c>
      <c r="F103" s="136">
        <v>0</v>
      </c>
      <c r="G103" s="136">
        <v>30</v>
      </c>
      <c r="H103" s="137" t="s">
        <v>247</v>
      </c>
      <c r="I103" s="27"/>
      <c r="J103" s="27"/>
      <c r="K103" s="8"/>
      <c r="L103" s="28"/>
    </row>
    <row r="104" spans="1:13" ht="42" customHeight="1" x14ac:dyDescent="0.25">
      <c r="A104" s="136">
        <v>5</v>
      </c>
      <c r="B104" s="136" t="s">
        <v>10</v>
      </c>
      <c r="C104" s="140" t="s">
        <v>108</v>
      </c>
      <c r="D104" s="137" t="s">
        <v>248</v>
      </c>
      <c r="E104" s="147">
        <v>0</v>
      </c>
      <c r="F104" s="136">
        <v>0</v>
      </c>
      <c r="G104" s="136">
        <v>10</v>
      </c>
      <c r="H104" s="137" t="s">
        <v>249</v>
      </c>
      <c r="I104" s="27"/>
      <c r="J104" s="27"/>
      <c r="K104" s="8"/>
      <c r="L104" s="28"/>
    </row>
    <row r="105" spans="1:13" ht="24.95" customHeight="1" x14ac:dyDescent="0.25">
      <c r="A105" s="148">
        <v>6</v>
      </c>
      <c r="B105" s="136" t="s">
        <v>10</v>
      </c>
      <c r="C105" s="140" t="s">
        <v>114</v>
      </c>
      <c r="D105" s="137" t="s">
        <v>250</v>
      </c>
      <c r="E105" s="147">
        <v>0</v>
      </c>
      <c r="F105" s="136">
        <v>0</v>
      </c>
      <c r="G105" s="136">
        <v>10</v>
      </c>
      <c r="H105" s="137" t="s">
        <v>251</v>
      </c>
      <c r="I105" s="27"/>
      <c r="J105" s="27"/>
      <c r="K105" s="8"/>
      <c r="L105" s="28"/>
    </row>
    <row r="106" spans="1:13" ht="24.95" customHeight="1" x14ac:dyDescent="0.25">
      <c r="A106" s="148">
        <v>7</v>
      </c>
      <c r="B106" s="136" t="s">
        <v>10</v>
      </c>
      <c r="C106" s="140" t="s">
        <v>114</v>
      </c>
      <c r="D106" s="137" t="s">
        <v>252</v>
      </c>
      <c r="E106" s="147">
        <v>0</v>
      </c>
      <c r="F106" s="136">
        <v>0</v>
      </c>
      <c r="G106" s="136">
        <v>5</v>
      </c>
      <c r="H106" s="137" t="s">
        <v>251</v>
      </c>
      <c r="I106" s="27"/>
      <c r="J106" s="27"/>
      <c r="K106" s="8"/>
      <c r="L106" s="28"/>
    </row>
    <row r="107" spans="1:13" ht="15" customHeight="1" x14ac:dyDescent="0.25">
      <c r="A107" s="58"/>
      <c r="B107" s="59"/>
      <c r="C107" s="8"/>
      <c r="D107" s="8"/>
      <c r="E107" s="7"/>
      <c r="F107" s="7"/>
      <c r="G107" s="7"/>
      <c r="H107" s="8"/>
      <c r="I107" s="20"/>
      <c r="J107" s="20"/>
      <c r="K107" s="8"/>
      <c r="L107" s="28"/>
    </row>
    <row r="108" spans="1:13" ht="36" customHeight="1" x14ac:dyDescent="0.25">
      <c r="A108" s="21"/>
      <c r="B108" s="183" t="s">
        <v>16</v>
      </c>
      <c r="C108" s="183"/>
      <c r="D108" s="183"/>
      <c r="E108" s="183"/>
      <c r="F108" s="183"/>
      <c r="G108" s="183"/>
      <c r="H108" s="183"/>
      <c r="I108" s="183"/>
      <c r="J108" s="183"/>
      <c r="K108" s="21"/>
      <c r="L108" s="21"/>
      <c r="M108" s="21"/>
    </row>
    <row r="109" spans="1:13" x14ac:dyDescent="0.25">
      <c r="A109" s="21"/>
      <c r="B109" s="21"/>
      <c r="C109" s="53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 ht="15" customHeight="1" x14ac:dyDescent="0.25">
      <c r="A110" s="183" t="s">
        <v>37</v>
      </c>
      <c r="B110" s="183"/>
      <c r="C110" s="183"/>
      <c r="D110" s="183"/>
      <c r="E110" s="183"/>
      <c r="F110" s="183"/>
      <c r="G110" s="183"/>
      <c r="H110" s="183"/>
      <c r="I110" s="183"/>
      <c r="J110" s="183"/>
      <c r="K110" s="21"/>
      <c r="L110" s="21"/>
      <c r="M110" s="21"/>
    </row>
    <row r="111" spans="1:13" x14ac:dyDescent="0.25">
      <c r="A111" s="85"/>
      <c r="B111" s="86" t="s">
        <v>257</v>
      </c>
      <c r="C111" s="86"/>
      <c r="D111" s="86"/>
      <c r="E111" s="15"/>
      <c r="F111" s="15"/>
      <c r="G111" s="15"/>
      <c r="H111" s="15"/>
      <c r="I111" s="21"/>
      <c r="J111" s="21"/>
      <c r="K111" s="21"/>
      <c r="L111" s="21"/>
      <c r="M111" s="21"/>
    </row>
    <row r="112" spans="1:13" ht="15.75" customHeight="1" x14ac:dyDescent="0.25">
      <c r="A112" s="208" t="s">
        <v>17</v>
      </c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1"/>
      <c r="M112" s="21"/>
    </row>
    <row r="113" spans="1:13" ht="12" customHeight="1" x14ac:dyDescent="0.25">
      <c r="A113" s="21"/>
      <c r="B113" s="21"/>
      <c r="C113" s="53"/>
      <c r="D113" s="21"/>
      <c r="E113" s="21"/>
      <c r="F113" s="21"/>
      <c r="G113" s="21"/>
      <c r="H113" s="21"/>
      <c r="I113" s="11" t="s">
        <v>18</v>
      </c>
      <c r="J113" s="11"/>
      <c r="K113" s="21"/>
      <c r="L113" s="21"/>
      <c r="M113" s="21"/>
    </row>
    <row r="114" spans="1:13" ht="36.75" customHeight="1" x14ac:dyDescent="0.25">
      <c r="A114" s="21"/>
      <c r="B114" s="153" t="s">
        <v>19</v>
      </c>
      <c r="C114" s="179" t="s">
        <v>111</v>
      </c>
      <c r="D114" s="209"/>
      <c r="E114" s="180"/>
      <c r="F114" s="179" t="s">
        <v>124</v>
      </c>
      <c r="G114" s="209"/>
      <c r="H114" s="209"/>
      <c r="I114" s="180"/>
      <c r="J114" s="21"/>
      <c r="K114" s="21"/>
      <c r="L114" s="21"/>
      <c r="M114" s="21"/>
    </row>
    <row r="115" spans="1:13" ht="84.75" customHeight="1" x14ac:dyDescent="0.25">
      <c r="A115" s="21"/>
      <c r="B115" s="155"/>
      <c r="C115" s="66" t="s">
        <v>20</v>
      </c>
      <c r="D115" s="66" t="s">
        <v>21</v>
      </c>
      <c r="E115" s="66" t="s">
        <v>22</v>
      </c>
      <c r="F115" s="179" t="s">
        <v>20</v>
      </c>
      <c r="G115" s="180"/>
      <c r="H115" s="66" t="s">
        <v>21</v>
      </c>
      <c r="I115" s="66" t="s">
        <v>34</v>
      </c>
      <c r="J115" s="21"/>
      <c r="K115" s="21"/>
      <c r="L115" s="21"/>
      <c r="M115" s="21"/>
    </row>
    <row r="116" spans="1:13" ht="27.75" customHeight="1" x14ac:dyDescent="0.25">
      <c r="A116" s="21"/>
      <c r="B116" s="64" t="s">
        <v>23</v>
      </c>
      <c r="C116" s="64">
        <v>5</v>
      </c>
      <c r="D116" s="64">
        <v>50</v>
      </c>
      <c r="E116" s="64">
        <v>0</v>
      </c>
      <c r="F116" s="176">
        <v>0</v>
      </c>
      <c r="G116" s="177"/>
      <c r="H116" s="64">
        <v>0</v>
      </c>
      <c r="I116" s="64">
        <v>0</v>
      </c>
      <c r="J116" s="21"/>
      <c r="K116" s="21"/>
      <c r="L116" s="21"/>
      <c r="M116" s="21"/>
    </row>
    <row r="117" spans="1:13" ht="17.25" customHeight="1" x14ac:dyDescent="0.25">
      <c r="A117" s="21"/>
      <c r="B117" s="64" t="s">
        <v>24</v>
      </c>
      <c r="C117" s="64">
        <v>1</v>
      </c>
      <c r="D117" s="64">
        <v>4</v>
      </c>
      <c r="E117" s="64">
        <v>0</v>
      </c>
      <c r="F117" s="176">
        <v>0</v>
      </c>
      <c r="G117" s="177"/>
      <c r="H117" s="64">
        <v>0</v>
      </c>
      <c r="I117" s="64">
        <v>0</v>
      </c>
      <c r="J117" s="21"/>
      <c r="K117" s="21"/>
      <c r="L117" s="21"/>
      <c r="M117" s="21"/>
    </row>
    <row r="118" spans="1:13" x14ac:dyDescent="0.25">
      <c r="A118" s="21"/>
      <c r="B118" s="64" t="s">
        <v>25</v>
      </c>
      <c r="C118" s="64">
        <v>24</v>
      </c>
      <c r="D118" s="64">
        <v>96</v>
      </c>
      <c r="E118" s="64">
        <v>0</v>
      </c>
      <c r="F118" s="176">
        <v>21</v>
      </c>
      <c r="G118" s="177"/>
      <c r="H118" s="64">
        <v>83</v>
      </c>
      <c r="I118" s="64">
        <v>1</v>
      </c>
      <c r="J118" s="21"/>
      <c r="K118" s="21"/>
      <c r="L118" s="21"/>
      <c r="M118" s="21"/>
    </row>
    <row r="119" spans="1:13" x14ac:dyDescent="0.25">
      <c r="A119" s="21"/>
      <c r="B119" s="64" t="s">
        <v>26</v>
      </c>
      <c r="C119" s="64">
        <v>0</v>
      </c>
      <c r="D119" s="64">
        <v>0</v>
      </c>
      <c r="E119" s="64">
        <v>0</v>
      </c>
      <c r="F119" s="176">
        <v>0</v>
      </c>
      <c r="G119" s="177"/>
      <c r="H119" s="64">
        <v>0</v>
      </c>
      <c r="I119" s="64">
        <v>0</v>
      </c>
      <c r="J119" s="21"/>
      <c r="K119" s="21"/>
      <c r="L119" s="21"/>
      <c r="M119" s="21"/>
    </row>
    <row r="120" spans="1:13" x14ac:dyDescent="0.25">
      <c r="A120" s="21"/>
      <c r="B120" s="66" t="s">
        <v>27</v>
      </c>
      <c r="C120" s="66">
        <f>SUBTOTAL(9,C116:C119)</f>
        <v>30</v>
      </c>
      <c r="D120" s="109">
        <f t="shared" ref="D120:E120" si="15">SUBTOTAL(9,D116:D119)</f>
        <v>150</v>
      </c>
      <c r="E120" s="109">
        <f t="shared" si="15"/>
        <v>0</v>
      </c>
      <c r="F120" s="179">
        <f>SUM(F116:F119)</f>
        <v>21</v>
      </c>
      <c r="G120" s="180"/>
      <c r="H120" s="66">
        <f>SUM(H116:H119)</f>
        <v>83</v>
      </c>
      <c r="I120" s="66">
        <f>SUM(I116:I119)</f>
        <v>1</v>
      </c>
      <c r="J120" s="21"/>
      <c r="K120" s="21"/>
      <c r="L120" s="21"/>
      <c r="M120" s="21"/>
    </row>
    <row r="121" spans="1:13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32.25" customHeight="1" x14ac:dyDescent="0.25">
      <c r="A122" s="174" t="s">
        <v>125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21"/>
      <c r="M122" s="21"/>
    </row>
    <row r="123" spans="1:13" ht="17.25" customHeight="1" x14ac:dyDescent="0.25">
      <c r="A123" s="21"/>
      <c r="B123" s="21"/>
      <c r="C123" s="21"/>
      <c r="D123" s="21"/>
      <c r="E123" s="21"/>
      <c r="F123" s="21"/>
      <c r="G123" s="21"/>
      <c r="H123" s="175" t="s">
        <v>35</v>
      </c>
      <c r="I123" s="175"/>
      <c r="J123" s="21"/>
      <c r="K123" s="21"/>
      <c r="L123" s="21"/>
      <c r="M123" s="21"/>
    </row>
    <row r="124" spans="1:13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ht="26.25" customHeight="1" x14ac:dyDescent="0.25">
      <c r="A137" s="22"/>
      <c r="B137" s="22"/>
      <c r="C137" s="242" t="s">
        <v>36</v>
      </c>
      <c r="D137" s="242"/>
      <c r="E137" s="242"/>
      <c r="F137" s="22"/>
      <c r="G137" s="22"/>
      <c r="H137" s="22"/>
      <c r="I137" s="22"/>
      <c r="J137" s="22"/>
      <c r="K137" s="22"/>
      <c r="L137" s="21"/>
      <c r="M137" s="21"/>
    </row>
    <row r="138" spans="1:13" ht="42" customHeight="1" x14ac:dyDescent="0.25">
      <c r="A138" s="157" t="s">
        <v>258</v>
      </c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21"/>
      <c r="M138" s="21"/>
    </row>
    <row r="139" spans="1:13" x14ac:dyDescent="0.25">
      <c r="A139" s="22"/>
      <c r="B139" s="87"/>
      <c r="C139" s="22"/>
      <c r="D139" s="22"/>
      <c r="E139" s="22"/>
      <c r="F139" s="22"/>
      <c r="G139" s="22"/>
      <c r="H139" s="22"/>
      <c r="I139" s="22"/>
      <c r="J139" s="22"/>
      <c r="K139" s="22"/>
      <c r="L139" s="21"/>
      <c r="M139" s="21"/>
    </row>
    <row r="140" spans="1:13" x14ac:dyDescent="0.25">
      <c r="A140" s="22"/>
      <c r="B140" s="88" t="s">
        <v>41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1"/>
      <c r="M140" s="21"/>
    </row>
    <row r="141" spans="1:13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89" t="s">
        <v>42</v>
      </c>
      <c r="K141" s="22"/>
      <c r="L141" s="21"/>
      <c r="M141" s="21"/>
    </row>
    <row r="142" spans="1:13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1"/>
      <c r="M142" s="21"/>
    </row>
    <row r="143" spans="1:13" ht="15.75" customHeight="1" x14ac:dyDescent="0.25">
      <c r="A143" s="22"/>
      <c r="B143" s="201" t="s">
        <v>38</v>
      </c>
      <c r="C143" s="149" t="s">
        <v>88</v>
      </c>
      <c r="D143" s="150"/>
      <c r="E143" s="149" t="s">
        <v>89</v>
      </c>
      <c r="F143" s="150"/>
      <c r="G143" s="149" t="s">
        <v>39</v>
      </c>
      <c r="H143" s="150"/>
      <c r="I143" s="149" t="s">
        <v>40</v>
      </c>
      <c r="J143" s="158"/>
      <c r="K143" s="150"/>
      <c r="L143" s="22"/>
      <c r="M143" s="21"/>
    </row>
    <row r="144" spans="1:13" ht="34.5" customHeight="1" x14ac:dyDescent="0.25">
      <c r="A144" s="22"/>
      <c r="B144" s="202"/>
      <c r="C144" s="151"/>
      <c r="D144" s="152"/>
      <c r="E144" s="151"/>
      <c r="F144" s="152"/>
      <c r="G144" s="151"/>
      <c r="H144" s="152"/>
      <c r="I144" s="151"/>
      <c r="J144" s="159"/>
      <c r="K144" s="152"/>
      <c r="L144" s="22"/>
      <c r="M144" s="21"/>
    </row>
    <row r="145" spans="1:13" ht="15.75" customHeight="1" x14ac:dyDescent="0.25">
      <c r="A145" s="22"/>
      <c r="B145" s="203"/>
      <c r="C145" s="90" t="s">
        <v>111</v>
      </c>
      <c r="D145" s="90" t="s">
        <v>124</v>
      </c>
      <c r="E145" s="115" t="s">
        <v>111</v>
      </c>
      <c r="F145" s="115" t="s">
        <v>124</v>
      </c>
      <c r="G145" s="111" t="s">
        <v>112</v>
      </c>
      <c r="H145" s="29" t="s">
        <v>126</v>
      </c>
      <c r="I145" s="184" t="s">
        <v>112</v>
      </c>
      <c r="J145" s="185"/>
      <c r="K145" s="111" t="s">
        <v>126</v>
      </c>
      <c r="L145" s="22"/>
      <c r="M145" s="21"/>
    </row>
    <row r="146" spans="1:13" x14ac:dyDescent="0.25">
      <c r="A146" s="22"/>
      <c r="B146" s="91" t="s">
        <v>5</v>
      </c>
      <c r="C146" s="92">
        <v>30</v>
      </c>
      <c r="D146" s="92">
        <v>22</v>
      </c>
      <c r="E146" s="92">
        <v>0</v>
      </c>
      <c r="F146" s="92">
        <v>1</v>
      </c>
      <c r="G146" s="4">
        <v>247</v>
      </c>
      <c r="H146" s="4">
        <v>413</v>
      </c>
      <c r="I146" s="181">
        <v>66</v>
      </c>
      <c r="J146" s="182"/>
      <c r="K146" s="92">
        <v>291</v>
      </c>
      <c r="L146" s="7"/>
      <c r="M146" s="21"/>
    </row>
    <row r="147" spans="1:13" x14ac:dyDescent="0.25">
      <c r="A147" s="22"/>
      <c r="B147" s="91" t="s">
        <v>10</v>
      </c>
      <c r="C147" s="92">
        <v>20</v>
      </c>
      <c r="D147" s="92">
        <v>19</v>
      </c>
      <c r="E147" s="92">
        <v>0</v>
      </c>
      <c r="F147" s="92">
        <v>0</v>
      </c>
      <c r="G147" s="4">
        <v>28</v>
      </c>
      <c r="H147" s="4">
        <v>52</v>
      </c>
      <c r="I147" s="181">
        <v>42</v>
      </c>
      <c r="J147" s="182"/>
      <c r="K147" s="92">
        <v>44</v>
      </c>
      <c r="L147" s="7"/>
      <c r="M147" s="21"/>
    </row>
    <row r="148" spans="1:13" ht="22.5" customHeight="1" x14ac:dyDescent="0.25">
      <c r="A148" s="22"/>
      <c r="B148" s="91" t="s">
        <v>28</v>
      </c>
      <c r="C148" s="92">
        <v>0</v>
      </c>
      <c r="D148" s="92">
        <v>0</v>
      </c>
      <c r="E148" s="92">
        <v>0</v>
      </c>
      <c r="F148" s="92">
        <v>0</v>
      </c>
      <c r="G148" s="4">
        <v>0</v>
      </c>
      <c r="H148" s="4">
        <v>0</v>
      </c>
      <c r="I148" s="181">
        <v>0</v>
      </c>
      <c r="J148" s="182"/>
      <c r="K148" s="92">
        <v>3</v>
      </c>
      <c r="L148" s="7"/>
      <c r="M148" s="21"/>
    </row>
    <row r="149" spans="1:13" x14ac:dyDescent="0.25">
      <c r="A149" s="22"/>
      <c r="B149" s="91" t="s">
        <v>15</v>
      </c>
      <c r="C149" s="92">
        <v>0</v>
      </c>
      <c r="D149" s="92">
        <v>0</v>
      </c>
      <c r="E149" s="92">
        <v>0</v>
      </c>
      <c r="F149" s="92">
        <v>0</v>
      </c>
      <c r="G149" s="4">
        <v>0</v>
      </c>
      <c r="H149" s="4">
        <v>0</v>
      </c>
      <c r="I149" s="181">
        <v>0</v>
      </c>
      <c r="J149" s="182"/>
      <c r="K149" s="92">
        <v>5</v>
      </c>
      <c r="L149" s="7"/>
      <c r="M149" s="21"/>
    </row>
    <row r="150" spans="1:13" x14ac:dyDescent="0.25">
      <c r="A150" s="22"/>
      <c r="B150" s="93" t="s">
        <v>8</v>
      </c>
      <c r="C150" s="90">
        <f>SUM(C146:C149)</f>
        <v>50</v>
      </c>
      <c r="D150" s="90">
        <f>SUM(D146:D149)</f>
        <v>41</v>
      </c>
      <c r="E150" s="90">
        <v>0</v>
      </c>
      <c r="F150" s="90">
        <v>1</v>
      </c>
      <c r="G150" s="111">
        <v>302</v>
      </c>
      <c r="H150" s="29">
        <v>465</v>
      </c>
      <c r="I150" s="184">
        <f>SUM(I146:I149)</f>
        <v>108</v>
      </c>
      <c r="J150" s="185"/>
      <c r="K150" s="90">
        <v>343</v>
      </c>
      <c r="L150" s="9"/>
      <c r="M150" s="21"/>
    </row>
    <row r="151" spans="1:13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1"/>
    </row>
    <row r="152" spans="1:13" ht="38.25" customHeight="1" x14ac:dyDescent="0.25">
      <c r="A152" s="22"/>
      <c r="B152" s="157" t="s">
        <v>127</v>
      </c>
      <c r="C152" s="157"/>
      <c r="D152" s="157"/>
      <c r="E152" s="157"/>
      <c r="F152" s="157"/>
      <c r="G152" s="157"/>
      <c r="H152" s="157"/>
      <c r="I152" s="157"/>
      <c r="J152" s="157"/>
      <c r="K152" s="10"/>
      <c r="L152" s="10"/>
      <c r="M152" s="21"/>
    </row>
    <row r="153" spans="1:13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160" t="s">
        <v>43</v>
      </c>
      <c r="K153" s="160"/>
      <c r="L153" s="22"/>
      <c r="M153" s="21"/>
    </row>
    <row r="154" spans="1:13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1"/>
    </row>
    <row r="155" spans="1:13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1"/>
    </row>
    <row r="156" spans="1:13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1"/>
    </row>
    <row r="157" spans="1:13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1"/>
    </row>
    <row r="158" spans="1:13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1"/>
    </row>
    <row r="159" spans="1:13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1"/>
    </row>
    <row r="160" spans="1:13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1"/>
    </row>
    <row r="161" spans="1:13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1"/>
    </row>
    <row r="162" spans="1:13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1"/>
    </row>
    <row r="163" spans="1:13" ht="26.2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1"/>
    </row>
    <row r="164" spans="1:13" ht="51" customHeight="1" x14ac:dyDescent="0.25">
      <c r="A164" s="21"/>
      <c r="B164" s="21"/>
      <c r="C164" s="161" t="s">
        <v>44</v>
      </c>
      <c r="D164" s="161"/>
      <c r="E164" s="161"/>
      <c r="F164" s="161"/>
      <c r="G164" s="161"/>
      <c r="H164" s="161"/>
      <c r="I164" s="21"/>
      <c r="J164" s="21"/>
      <c r="K164" s="21"/>
      <c r="L164" s="21"/>
      <c r="M164" s="21"/>
    </row>
    <row r="165" spans="1:13" ht="51.75" customHeight="1" x14ac:dyDescent="0.25">
      <c r="A165" s="21"/>
      <c r="B165" s="162" t="s">
        <v>256</v>
      </c>
      <c r="C165" s="162"/>
      <c r="D165" s="162"/>
      <c r="E165" s="162"/>
      <c r="F165" s="162"/>
      <c r="G165" s="162"/>
      <c r="H165" s="162"/>
      <c r="I165" s="162"/>
      <c r="J165" s="162"/>
      <c r="K165" s="162"/>
      <c r="L165" s="21"/>
      <c r="M165" s="21"/>
    </row>
    <row r="166" spans="1:13" ht="15" customHeight="1" x14ac:dyDescent="0.25">
      <c r="A166" s="21"/>
      <c r="B166" s="173" t="s">
        <v>50</v>
      </c>
      <c r="C166" s="173"/>
      <c r="D166" s="54">
        <v>1860</v>
      </c>
      <c r="E166" s="54"/>
      <c r="F166" s="56"/>
      <c r="G166" s="56"/>
      <c r="H166" s="174"/>
      <c r="I166" s="174"/>
      <c r="J166" s="174"/>
      <c r="K166" s="56"/>
      <c r="L166" s="21"/>
      <c r="M166" s="21"/>
    </row>
    <row r="167" spans="1:13" ht="19.5" customHeight="1" x14ac:dyDescent="0.25">
      <c r="A167" s="21"/>
      <c r="B167" s="173" t="s">
        <v>51</v>
      </c>
      <c r="C167" s="173"/>
      <c r="D167" s="54">
        <v>171</v>
      </c>
      <c r="E167" s="94"/>
      <c r="F167" s="56"/>
      <c r="G167" s="56"/>
      <c r="H167" s="95"/>
      <c r="I167" s="175" t="s">
        <v>49</v>
      </c>
      <c r="J167" s="175"/>
      <c r="K167" s="56"/>
      <c r="L167" s="21"/>
      <c r="M167" s="21"/>
    </row>
    <row r="168" spans="1:13" ht="33" customHeight="1" x14ac:dyDescent="0.25">
      <c r="A168" s="21"/>
      <c r="B168" s="94"/>
      <c r="C168" s="94"/>
      <c r="D168" s="94"/>
      <c r="E168" s="94"/>
      <c r="F168" s="56"/>
      <c r="G168" s="56"/>
      <c r="H168" s="95"/>
      <c r="I168" s="95"/>
      <c r="J168" s="95"/>
      <c r="K168" s="56"/>
      <c r="L168" s="21"/>
      <c r="M168" s="21"/>
    </row>
    <row r="169" spans="1:13" ht="33" customHeight="1" x14ac:dyDescent="0.25">
      <c r="A169" s="21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21"/>
      <c r="M169" s="21"/>
    </row>
    <row r="170" spans="1:13" ht="33" customHeight="1" x14ac:dyDescent="0.25">
      <c r="A170" s="21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21"/>
      <c r="M170" s="21"/>
    </row>
    <row r="171" spans="1:13" ht="33" customHeight="1" x14ac:dyDescent="0.25">
      <c r="A171" s="21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21"/>
      <c r="M171" s="21"/>
    </row>
    <row r="172" spans="1:13" ht="12" customHeight="1" x14ac:dyDescent="0.25">
      <c r="A172" s="21"/>
      <c r="B172" s="162" t="s">
        <v>128</v>
      </c>
      <c r="C172" s="162"/>
      <c r="D172" s="162"/>
      <c r="E172" s="162"/>
      <c r="F172" s="162"/>
      <c r="G172" s="162"/>
      <c r="H172" s="162"/>
      <c r="I172" s="162"/>
      <c r="J172" s="162"/>
      <c r="K172" s="162"/>
      <c r="L172" s="21"/>
      <c r="M172" s="21"/>
    </row>
    <row r="173" spans="1:13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11" t="s">
        <v>48</v>
      </c>
      <c r="K173" s="21"/>
      <c r="L173" s="21"/>
      <c r="M173" s="21"/>
    </row>
    <row r="174" spans="1:13" x14ac:dyDescent="0.25">
      <c r="A174" s="21"/>
      <c r="B174" s="170" t="s">
        <v>47</v>
      </c>
      <c r="C174" s="163" t="s">
        <v>111</v>
      </c>
      <c r="D174" s="164"/>
      <c r="E174" s="165"/>
      <c r="F174" s="169" t="s">
        <v>124</v>
      </c>
      <c r="G174" s="169"/>
      <c r="H174" s="169"/>
      <c r="I174" s="169"/>
      <c r="J174" s="21"/>
      <c r="K174" s="21"/>
      <c r="L174" s="21"/>
      <c r="M174" s="21"/>
    </row>
    <row r="175" spans="1:13" x14ac:dyDescent="0.25">
      <c r="A175" s="21"/>
      <c r="B175" s="171"/>
      <c r="C175" s="166"/>
      <c r="D175" s="167"/>
      <c r="E175" s="168"/>
      <c r="F175" s="169"/>
      <c r="G175" s="169"/>
      <c r="H175" s="169"/>
      <c r="I175" s="169"/>
      <c r="J175" s="21"/>
      <c r="K175" s="21"/>
      <c r="L175" s="21"/>
      <c r="M175" s="21"/>
    </row>
    <row r="176" spans="1:13" ht="31.5" x14ac:dyDescent="0.25">
      <c r="A176" s="21"/>
      <c r="B176" s="172"/>
      <c r="C176" s="57" t="s">
        <v>2</v>
      </c>
      <c r="D176" s="57" t="s">
        <v>3</v>
      </c>
      <c r="E176" s="57" t="s">
        <v>45</v>
      </c>
      <c r="F176" s="199" t="s">
        <v>2</v>
      </c>
      <c r="G176" s="200"/>
      <c r="H176" s="57" t="s">
        <v>3</v>
      </c>
      <c r="I176" s="57" t="s">
        <v>45</v>
      </c>
      <c r="J176" s="21"/>
      <c r="K176" s="21"/>
      <c r="L176" s="21"/>
      <c r="M176" s="21"/>
    </row>
    <row r="177" spans="1:13" x14ac:dyDescent="0.25">
      <c r="A177" s="21"/>
      <c r="B177" s="12" t="s">
        <v>5</v>
      </c>
      <c r="C177" s="64">
        <v>1216</v>
      </c>
      <c r="D177" s="64">
        <v>1216</v>
      </c>
      <c r="E177" s="64">
        <v>0</v>
      </c>
      <c r="F177" s="176">
        <v>1701</v>
      </c>
      <c r="G177" s="177"/>
      <c r="H177" s="64">
        <v>1701</v>
      </c>
      <c r="I177" s="64">
        <v>0</v>
      </c>
      <c r="J177" s="21"/>
      <c r="K177" s="21"/>
      <c r="L177" s="21"/>
      <c r="M177" s="21"/>
    </row>
    <row r="178" spans="1:13" x14ac:dyDescent="0.25">
      <c r="A178" s="21"/>
      <c r="B178" s="12" t="s">
        <v>10</v>
      </c>
      <c r="C178" s="64">
        <v>231</v>
      </c>
      <c r="D178" s="64">
        <v>231</v>
      </c>
      <c r="E178" s="64">
        <v>4</v>
      </c>
      <c r="F178" s="176">
        <v>330</v>
      </c>
      <c r="G178" s="177"/>
      <c r="H178" s="64">
        <v>330</v>
      </c>
      <c r="I178" s="64">
        <v>2</v>
      </c>
      <c r="J178" s="21"/>
      <c r="K178" s="21"/>
      <c r="L178" s="21"/>
      <c r="M178" s="21"/>
    </row>
    <row r="179" spans="1:13" x14ac:dyDescent="0.25">
      <c r="A179" s="21"/>
      <c r="B179" s="12" t="s">
        <v>14</v>
      </c>
      <c r="C179" s="64">
        <v>113</v>
      </c>
      <c r="D179" s="64">
        <v>113</v>
      </c>
      <c r="E179" s="64">
        <v>0</v>
      </c>
      <c r="F179" s="176">
        <v>0</v>
      </c>
      <c r="G179" s="177"/>
      <c r="H179" s="64">
        <v>0</v>
      </c>
      <c r="I179" s="64">
        <v>0</v>
      </c>
      <c r="J179" s="21"/>
      <c r="K179" s="21"/>
      <c r="L179" s="21"/>
      <c r="M179" s="21"/>
    </row>
    <row r="180" spans="1:13" x14ac:dyDescent="0.25">
      <c r="A180" s="21"/>
      <c r="B180" s="14" t="s">
        <v>46</v>
      </c>
      <c r="C180" s="66">
        <f>SUM(C177:C179)</f>
        <v>1560</v>
      </c>
      <c r="D180" s="66">
        <f>SUM(D177:D179)</f>
        <v>1560</v>
      </c>
      <c r="E180" s="66">
        <f>SUM(E177:E179)</f>
        <v>4</v>
      </c>
      <c r="F180" s="179">
        <v>2031</v>
      </c>
      <c r="G180" s="180"/>
      <c r="H180" s="96">
        <f>SUM(H177:H179)</f>
        <v>2031</v>
      </c>
      <c r="I180" s="66">
        <f>SUM(I177:I179)</f>
        <v>2</v>
      </c>
      <c r="J180" s="21"/>
      <c r="K180" s="21"/>
      <c r="L180" s="21"/>
      <c r="M180" s="21"/>
    </row>
    <row r="181" spans="1:13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 ht="34.5" customHeight="1" x14ac:dyDescent="0.25">
      <c r="A182" s="21"/>
      <c r="B182" s="162" t="s">
        <v>129</v>
      </c>
      <c r="C182" s="162"/>
      <c r="D182" s="162"/>
      <c r="E182" s="162"/>
      <c r="F182" s="162"/>
      <c r="G182" s="162"/>
      <c r="H182" s="162"/>
      <c r="I182" s="162"/>
      <c r="J182" s="162"/>
      <c r="K182" s="21"/>
      <c r="L182" s="21"/>
      <c r="M182" s="21"/>
    </row>
    <row r="183" spans="1:13" x14ac:dyDescent="0.25">
      <c r="A183" s="21"/>
      <c r="B183" s="21"/>
      <c r="C183" s="21"/>
      <c r="D183" s="21"/>
      <c r="E183" s="21"/>
      <c r="F183" s="21"/>
      <c r="G183" s="21"/>
      <c r="H183" s="21"/>
      <c r="I183" s="175" t="s">
        <v>54</v>
      </c>
      <c r="J183" s="175"/>
      <c r="K183" s="21"/>
      <c r="L183" s="21"/>
      <c r="M183" s="21"/>
    </row>
    <row r="184" spans="1:13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 ht="96" customHeight="1" x14ac:dyDescent="0.25">
      <c r="A196" s="21"/>
      <c r="B196" s="161" t="s">
        <v>72</v>
      </c>
      <c r="C196" s="161"/>
      <c r="D196" s="161"/>
      <c r="E196" s="161"/>
      <c r="F196" s="161"/>
      <c r="G196" s="52"/>
      <c r="H196" s="21"/>
      <c r="I196" s="21"/>
      <c r="J196" s="21"/>
      <c r="K196" s="21"/>
      <c r="L196" s="21"/>
      <c r="M196" s="21"/>
    </row>
    <row r="197" spans="1:13" ht="45.75" customHeight="1" x14ac:dyDescent="0.25">
      <c r="A197" s="21"/>
      <c r="B197" s="253" t="s">
        <v>259</v>
      </c>
      <c r="C197" s="253"/>
      <c r="D197" s="253"/>
      <c r="E197" s="253"/>
      <c r="F197" s="253"/>
      <c r="G197" s="253"/>
      <c r="H197" s="253"/>
      <c r="I197" s="253"/>
      <c r="J197" s="21"/>
      <c r="K197" s="21"/>
      <c r="L197" s="21"/>
      <c r="M197" s="21"/>
    </row>
    <row r="198" spans="1:13" x14ac:dyDescent="0.25">
      <c r="A198" s="21"/>
      <c r="B198" s="16" t="s">
        <v>52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 ht="15" customHeight="1" x14ac:dyDescent="0.25">
      <c r="A200" s="21"/>
      <c r="B200" s="21"/>
      <c r="C200" s="21"/>
      <c r="D200" s="21"/>
      <c r="E200" s="221" t="s">
        <v>53</v>
      </c>
      <c r="F200" s="221"/>
      <c r="G200" s="221"/>
      <c r="H200" s="221"/>
      <c r="I200" s="21"/>
      <c r="J200" s="21"/>
      <c r="K200" s="21"/>
      <c r="L200" s="21"/>
      <c r="M200" s="21"/>
    </row>
    <row r="201" spans="1:13" ht="15" customHeight="1" x14ac:dyDescent="0.25">
      <c r="A201" s="21"/>
      <c r="B201" s="153" t="s">
        <v>38</v>
      </c>
      <c r="C201" s="149" t="s">
        <v>88</v>
      </c>
      <c r="D201" s="150"/>
      <c r="E201" s="218" t="s">
        <v>87</v>
      </c>
      <c r="F201" s="219"/>
      <c r="G201" s="219"/>
      <c r="H201" s="219"/>
      <c r="I201" s="220"/>
      <c r="J201" s="21"/>
      <c r="K201" s="21"/>
      <c r="L201" s="21"/>
      <c r="M201" s="21"/>
    </row>
    <row r="202" spans="1:13" ht="15" customHeight="1" x14ac:dyDescent="0.25">
      <c r="A202" s="21"/>
      <c r="B202" s="154"/>
      <c r="C202" s="151"/>
      <c r="D202" s="152"/>
      <c r="E202" s="166"/>
      <c r="F202" s="167"/>
      <c r="G202" s="167"/>
      <c r="H202" s="167"/>
      <c r="I202" s="168"/>
      <c r="J202" s="21"/>
      <c r="K202" s="21"/>
      <c r="L202" s="21"/>
      <c r="M202" s="21"/>
    </row>
    <row r="203" spans="1:13" x14ac:dyDescent="0.25">
      <c r="A203" s="21"/>
      <c r="B203" s="155"/>
      <c r="C203" s="66" t="s">
        <v>112</v>
      </c>
      <c r="D203" s="66" t="s">
        <v>126</v>
      </c>
      <c r="E203" s="179" t="s">
        <v>112</v>
      </c>
      <c r="F203" s="209"/>
      <c r="G203" s="180"/>
      <c r="H203" s="179" t="s">
        <v>126</v>
      </c>
      <c r="I203" s="180"/>
      <c r="J203" s="21"/>
      <c r="K203" s="21"/>
      <c r="L203" s="21"/>
      <c r="M203" s="21"/>
    </row>
    <row r="204" spans="1:13" x14ac:dyDescent="0.25">
      <c r="A204" s="21"/>
      <c r="B204" s="13" t="s">
        <v>5</v>
      </c>
      <c r="C204" s="97">
        <v>54</v>
      </c>
      <c r="D204" s="97">
        <v>1</v>
      </c>
      <c r="E204" s="206">
        <v>365</v>
      </c>
      <c r="F204" s="236"/>
      <c r="G204" s="207"/>
      <c r="H204" s="206">
        <v>180</v>
      </c>
      <c r="I204" s="207"/>
      <c r="J204" s="21"/>
      <c r="K204" s="21"/>
      <c r="L204" s="21"/>
      <c r="M204" s="21"/>
    </row>
    <row r="205" spans="1:13" x14ac:dyDescent="0.25">
      <c r="A205" s="21"/>
      <c r="B205" s="12" t="s">
        <v>10</v>
      </c>
      <c r="C205" s="97">
        <v>29</v>
      </c>
      <c r="D205" s="97">
        <v>23</v>
      </c>
      <c r="E205" s="206">
        <v>72</v>
      </c>
      <c r="F205" s="236"/>
      <c r="G205" s="207"/>
      <c r="H205" s="206">
        <v>110</v>
      </c>
      <c r="I205" s="207"/>
      <c r="J205" s="21"/>
      <c r="K205" s="21"/>
      <c r="L205" s="21"/>
      <c r="M205" s="21"/>
    </row>
    <row r="206" spans="1:13" x14ac:dyDescent="0.25">
      <c r="A206" s="21"/>
      <c r="B206" s="98" t="s">
        <v>8</v>
      </c>
      <c r="C206" s="99">
        <f>SUM(C204:C205)</f>
        <v>83</v>
      </c>
      <c r="D206" s="99">
        <f>SUM(D204:D205)</f>
        <v>24</v>
      </c>
      <c r="E206" s="234">
        <f>SUM(E204:E205)</f>
        <v>437</v>
      </c>
      <c r="F206" s="237"/>
      <c r="G206" s="235"/>
      <c r="H206" s="234">
        <f>SUM(H204:H205)</f>
        <v>290</v>
      </c>
      <c r="I206" s="235"/>
      <c r="J206" s="21"/>
      <c r="K206" s="21"/>
      <c r="L206" s="21"/>
      <c r="M206" s="21"/>
    </row>
    <row r="207" spans="1:13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1:13" ht="31.5" customHeight="1" x14ac:dyDescent="0.25">
      <c r="A208" s="21"/>
      <c r="B208" s="162" t="s">
        <v>130</v>
      </c>
      <c r="C208" s="162"/>
      <c r="D208" s="162"/>
      <c r="E208" s="162"/>
      <c r="F208" s="162"/>
      <c r="G208" s="162"/>
      <c r="H208" s="162"/>
      <c r="I208" s="162"/>
      <c r="J208" s="162"/>
      <c r="K208" s="21"/>
      <c r="L208" s="21"/>
      <c r="M208" s="21"/>
    </row>
    <row r="209" spans="1:13" x14ac:dyDescent="0.25">
      <c r="A209" s="21"/>
      <c r="B209" s="21"/>
      <c r="C209" s="21"/>
      <c r="D209" s="21"/>
      <c r="E209" s="21"/>
      <c r="F209" s="21"/>
      <c r="G209" s="21"/>
      <c r="H209" s="175" t="s">
        <v>55</v>
      </c>
      <c r="I209" s="175"/>
      <c r="J209" s="21"/>
      <c r="K209" s="21"/>
      <c r="L209" s="21"/>
      <c r="M209" s="21"/>
    </row>
    <row r="210" spans="1:13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1:13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1:13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1:13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1:13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1:13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1:13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1:13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1:13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1:13" x14ac:dyDescent="0.25">
      <c r="A220" s="21"/>
      <c r="B220" s="21"/>
      <c r="C220" s="51" t="s">
        <v>56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1:13" ht="15.75" customHeight="1" x14ac:dyDescent="0.25">
      <c r="A221" s="21"/>
      <c r="B221" s="253" t="s">
        <v>253</v>
      </c>
      <c r="C221" s="253"/>
      <c r="D221" s="253"/>
      <c r="E221" s="253"/>
      <c r="F221" s="253"/>
      <c r="G221" s="253"/>
      <c r="H221" s="253"/>
      <c r="I221" s="253"/>
      <c r="J221" s="253"/>
      <c r="K221" s="21"/>
      <c r="L221" s="21"/>
      <c r="M221" s="21"/>
    </row>
    <row r="222" spans="1:13" ht="27" customHeight="1" x14ac:dyDescent="0.25">
      <c r="A222" s="21"/>
      <c r="B222" s="253"/>
      <c r="C222" s="253"/>
      <c r="D222" s="253"/>
      <c r="E222" s="253"/>
      <c r="F222" s="253"/>
      <c r="G222" s="253"/>
      <c r="H222" s="253"/>
      <c r="I222" s="253"/>
      <c r="J222" s="253"/>
      <c r="K222" s="21"/>
      <c r="L222" s="21"/>
      <c r="M222" s="21"/>
    </row>
    <row r="223" spans="1:13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11" t="s">
        <v>57</v>
      </c>
      <c r="K223" s="21"/>
      <c r="L223" s="21"/>
      <c r="M223" s="21"/>
    </row>
    <row r="224" spans="1:13" x14ac:dyDescent="0.25">
      <c r="A224" s="21"/>
      <c r="B224" s="170" t="s">
        <v>47</v>
      </c>
      <c r="C224" s="163" t="s">
        <v>111</v>
      </c>
      <c r="D224" s="164"/>
      <c r="E224" s="165"/>
      <c r="F224" s="218" t="s">
        <v>124</v>
      </c>
      <c r="G224" s="219"/>
      <c r="H224" s="219"/>
      <c r="I224" s="220"/>
      <c r="J224" s="21"/>
      <c r="K224" s="21"/>
      <c r="L224" s="21"/>
      <c r="M224" s="21"/>
    </row>
    <row r="225" spans="1:13" x14ac:dyDescent="0.25">
      <c r="A225" s="21"/>
      <c r="B225" s="171"/>
      <c r="C225" s="166"/>
      <c r="D225" s="167"/>
      <c r="E225" s="168"/>
      <c r="F225" s="166"/>
      <c r="G225" s="167"/>
      <c r="H225" s="167"/>
      <c r="I225" s="168"/>
      <c r="J225" s="21"/>
      <c r="K225" s="21"/>
      <c r="L225" s="21"/>
      <c r="M225" s="21"/>
    </row>
    <row r="226" spans="1:13" x14ac:dyDescent="0.25">
      <c r="A226" s="21"/>
      <c r="B226" s="172"/>
      <c r="C226" s="57" t="s">
        <v>2</v>
      </c>
      <c r="D226" s="57" t="s">
        <v>3</v>
      </c>
      <c r="E226" s="57" t="s">
        <v>45</v>
      </c>
      <c r="F226" s="57" t="s">
        <v>2</v>
      </c>
      <c r="G226" s="57" t="s">
        <v>3</v>
      </c>
      <c r="H226" s="199" t="s">
        <v>45</v>
      </c>
      <c r="I226" s="200"/>
      <c r="J226" s="21"/>
      <c r="K226" s="21"/>
      <c r="L226" s="21"/>
      <c r="M226" s="21"/>
    </row>
    <row r="227" spans="1:13" x14ac:dyDescent="0.25">
      <c r="A227" s="21"/>
      <c r="B227" s="12" t="s">
        <v>5</v>
      </c>
      <c r="C227" s="64">
        <v>443</v>
      </c>
      <c r="D227" s="64">
        <v>443</v>
      </c>
      <c r="E227" s="64">
        <v>168</v>
      </c>
      <c r="F227" s="64">
        <v>270</v>
      </c>
      <c r="G227" s="64">
        <v>270</v>
      </c>
      <c r="H227" s="176">
        <v>120</v>
      </c>
      <c r="I227" s="177"/>
      <c r="J227" s="21"/>
      <c r="K227" s="21"/>
      <c r="L227" s="21"/>
      <c r="M227" s="21"/>
    </row>
    <row r="228" spans="1:13" x14ac:dyDescent="0.25">
      <c r="A228" s="21"/>
      <c r="B228" s="12" t="s">
        <v>10</v>
      </c>
      <c r="C228" s="64">
        <v>135</v>
      </c>
      <c r="D228" s="64">
        <v>135</v>
      </c>
      <c r="E228" s="64">
        <v>30</v>
      </c>
      <c r="F228" s="64">
        <v>163</v>
      </c>
      <c r="G228" s="64">
        <v>163</v>
      </c>
      <c r="H228" s="176">
        <v>25</v>
      </c>
      <c r="I228" s="177"/>
      <c r="J228" s="21"/>
      <c r="K228" s="21"/>
      <c r="L228" s="21"/>
      <c r="M228" s="21"/>
    </row>
    <row r="229" spans="1:13" x14ac:dyDescent="0.25">
      <c r="A229" s="21"/>
      <c r="B229" s="12" t="s">
        <v>14</v>
      </c>
      <c r="C229" s="64">
        <v>75</v>
      </c>
      <c r="D229" s="64">
        <v>75</v>
      </c>
      <c r="E229" s="64">
        <v>0</v>
      </c>
      <c r="F229" s="64">
        <v>0</v>
      </c>
      <c r="G229" s="64">
        <v>0</v>
      </c>
      <c r="H229" s="176">
        <v>0</v>
      </c>
      <c r="I229" s="177"/>
      <c r="J229" s="21"/>
      <c r="K229" s="21"/>
      <c r="L229" s="21"/>
      <c r="M229" s="21"/>
    </row>
    <row r="230" spans="1:13" x14ac:dyDescent="0.25">
      <c r="A230" s="21"/>
      <c r="B230" s="14" t="s">
        <v>46</v>
      </c>
      <c r="C230" s="109">
        <f>SUM(C227:C229)</f>
        <v>653</v>
      </c>
      <c r="D230" s="109">
        <f>SUM(D227:D229)</f>
        <v>653</v>
      </c>
      <c r="E230" s="66">
        <f>SUM(E227:E229)</f>
        <v>198</v>
      </c>
      <c r="F230" s="66">
        <v>433</v>
      </c>
      <c r="G230" s="66">
        <v>433</v>
      </c>
      <c r="H230" s="179">
        <v>145</v>
      </c>
      <c r="I230" s="180"/>
      <c r="J230" s="21"/>
      <c r="K230" s="21"/>
      <c r="L230" s="21"/>
      <c r="M230" s="21"/>
    </row>
    <row r="231" spans="1:13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</row>
    <row r="232" spans="1:13" ht="40.15" customHeight="1" x14ac:dyDescent="0.25">
      <c r="A232" s="21"/>
      <c r="B232" s="162" t="s">
        <v>131</v>
      </c>
      <c r="C232" s="162"/>
      <c r="D232" s="162"/>
      <c r="E232" s="162"/>
      <c r="F232" s="162"/>
      <c r="G232" s="162"/>
      <c r="H232" s="162"/>
      <c r="I232" s="162"/>
      <c r="J232" s="162"/>
      <c r="K232" s="21"/>
      <c r="L232" s="21"/>
      <c r="M232" s="21"/>
    </row>
    <row r="233" spans="1:13" x14ac:dyDescent="0.25">
      <c r="A233" s="21"/>
      <c r="B233" s="21"/>
      <c r="C233" s="21"/>
      <c r="D233" s="21"/>
      <c r="E233" s="21"/>
      <c r="F233" s="21"/>
      <c r="G233" s="21"/>
      <c r="H233" s="175" t="s">
        <v>58</v>
      </c>
      <c r="I233" s="175"/>
      <c r="J233" s="21"/>
      <c r="K233" s="21"/>
      <c r="L233" s="21"/>
      <c r="M233" s="21"/>
    </row>
    <row r="234" spans="1:13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</row>
    <row r="235" spans="1:13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</row>
    <row r="236" spans="1:13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</row>
    <row r="237" spans="1:13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</row>
    <row r="238" spans="1:13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</row>
    <row r="239" spans="1:13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1:13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</row>
    <row r="242" spans="1:13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1:13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</row>
    <row r="244" spans="1:13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</row>
    <row r="245" spans="1:13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</row>
    <row r="246" spans="1:13" ht="48.75" customHeight="1" x14ac:dyDescent="0.25">
      <c r="A246" s="21"/>
      <c r="B246" s="21"/>
      <c r="C246" s="51" t="s">
        <v>59</v>
      </c>
      <c r="D246" s="21"/>
      <c r="E246" s="21"/>
      <c r="F246" s="21"/>
      <c r="G246" s="21"/>
      <c r="H246" s="21"/>
      <c r="I246" s="21"/>
      <c r="J246" s="21"/>
      <c r="K246" s="21"/>
      <c r="L246" s="21"/>
      <c r="M246" s="21"/>
    </row>
    <row r="247" spans="1:13" ht="15" customHeight="1" x14ac:dyDescent="0.25">
      <c r="A247" s="21"/>
      <c r="B247" s="253" t="s">
        <v>260</v>
      </c>
      <c r="C247" s="253"/>
      <c r="D247" s="253"/>
      <c r="E247" s="253"/>
      <c r="F247" s="253"/>
      <c r="G247" s="253"/>
      <c r="H247" s="253"/>
      <c r="I247" s="253"/>
      <c r="J247" s="253"/>
      <c r="K247" s="21"/>
      <c r="L247" s="21"/>
      <c r="M247" s="21"/>
    </row>
    <row r="248" spans="1:13" ht="15" customHeight="1" x14ac:dyDescent="0.25">
      <c r="A248" s="21"/>
      <c r="B248" s="253"/>
      <c r="C248" s="253"/>
      <c r="D248" s="253"/>
      <c r="E248" s="253"/>
      <c r="F248" s="253"/>
      <c r="G248" s="253"/>
      <c r="H248" s="253"/>
      <c r="I248" s="253"/>
      <c r="J248" s="253"/>
      <c r="K248" s="21"/>
      <c r="L248" s="21"/>
      <c r="M248" s="21"/>
    </row>
    <row r="249" spans="1:13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11" t="s">
        <v>61</v>
      </c>
      <c r="K249" s="21"/>
      <c r="L249" s="21"/>
      <c r="M249" s="21"/>
    </row>
    <row r="250" spans="1:13" x14ac:dyDescent="0.25">
      <c r="A250" s="21"/>
      <c r="B250" s="170" t="s">
        <v>47</v>
      </c>
      <c r="C250" s="163" t="s">
        <v>111</v>
      </c>
      <c r="D250" s="164"/>
      <c r="E250" s="165"/>
      <c r="F250" s="218" t="s">
        <v>124</v>
      </c>
      <c r="G250" s="219"/>
      <c r="H250" s="219"/>
      <c r="I250" s="220"/>
      <c r="J250" s="21"/>
      <c r="K250" s="21"/>
      <c r="L250" s="21"/>
      <c r="M250" s="21"/>
    </row>
    <row r="251" spans="1:13" x14ac:dyDescent="0.25">
      <c r="A251" s="21"/>
      <c r="B251" s="171"/>
      <c r="C251" s="166"/>
      <c r="D251" s="167"/>
      <c r="E251" s="168"/>
      <c r="F251" s="166"/>
      <c r="G251" s="167"/>
      <c r="H251" s="167"/>
      <c r="I251" s="168"/>
      <c r="J251" s="21"/>
      <c r="K251" s="21"/>
      <c r="L251" s="21"/>
      <c r="M251" s="21"/>
    </row>
    <row r="252" spans="1:13" x14ac:dyDescent="0.25">
      <c r="A252" s="21"/>
      <c r="B252" s="172"/>
      <c r="C252" s="55" t="s">
        <v>2</v>
      </c>
      <c r="D252" s="55" t="s">
        <v>3</v>
      </c>
      <c r="E252" s="55" t="s">
        <v>45</v>
      </c>
      <c r="F252" s="57" t="s">
        <v>2</v>
      </c>
      <c r="G252" s="57" t="s">
        <v>3</v>
      </c>
      <c r="H252" s="199" t="s">
        <v>45</v>
      </c>
      <c r="I252" s="200"/>
      <c r="J252" s="21"/>
      <c r="K252" s="21"/>
      <c r="L252" s="21"/>
      <c r="M252" s="21"/>
    </row>
    <row r="253" spans="1:13" x14ac:dyDescent="0.25">
      <c r="A253" s="21"/>
      <c r="B253" s="12" t="s">
        <v>5</v>
      </c>
      <c r="C253" s="100">
        <v>360</v>
      </c>
      <c r="D253" s="64">
        <v>360</v>
      </c>
      <c r="E253" s="101">
        <v>98</v>
      </c>
      <c r="F253" s="100">
        <v>100</v>
      </c>
      <c r="G253" s="64">
        <v>100</v>
      </c>
      <c r="H253" s="176">
        <v>52</v>
      </c>
      <c r="I253" s="177"/>
      <c r="J253" s="21"/>
      <c r="K253" s="21"/>
      <c r="L253" s="21"/>
      <c r="M253" s="21"/>
    </row>
    <row r="254" spans="1:13" x14ac:dyDescent="0.25">
      <c r="A254" s="21"/>
      <c r="B254" s="12" t="s">
        <v>10</v>
      </c>
      <c r="C254" s="100">
        <v>100</v>
      </c>
      <c r="D254" s="64">
        <v>100</v>
      </c>
      <c r="E254" s="101">
        <v>47</v>
      </c>
      <c r="F254" s="100">
        <v>130</v>
      </c>
      <c r="G254" s="64">
        <v>130</v>
      </c>
      <c r="H254" s="176">
        <v>8</v>
      </c>
      <c r="I254" s="177"/>
      <c r="J254" s="21"/>
      <c r="K254" s="21"/>
      <c r="L254" s="21"/>
      <c r="M254" s="21"/>
    </row>
    <row r="255" spans="1:13" x14ac:dyDescent="0.25">
      <c r="A255" s="21"/>
      <c r="B255" s="13" t="s">
        <v>28</v>
      </c>
      <c r="C255" s="100">
        <v>10</v>
      </c>
      <c r="D255" s="64">
        <v>10</v>
      </c>
      <c r="E255" s="101">
        <v>0</v>
      </c>
      <c r="F255" s="100">
        <v>0</v>
      </c>
      <c r="G255" s="64">
        <v>0</v>
      </c>
      <c r="H255" s="176">
        <v>0</v>
      </c>
      <c r="I255" s="177"/>
      <c r="J255" s="21"/>
      <c r="K255" s="21"/>
      <c r="L255" s="21"/>
      <c r="M255" s="21"/>
    </row>
    <row r="256" spans="1:13" x14ac:dyDescent="0.25">
      <c r="A256" s="21"/>
      <c r="B256" s="13" t="s">
        <v>15</v>
      </c>
      <c r="C256" s="100">
        <v>0</v>
      </c>
      <c r="D256" s="64">
        <v>0</v>
      </c>
      <c r="E256" s="64">
        <v>0</v>
      </c>
      <c r="F256" s="100">
        <v>5</v>
      </c>
      <c r="G256" s="64">
        <v>5</v>
      </c>
      <c r="H256" s="176">
        <v>0</v>
      </c>
      <c r="I256" s="177"/>
      <c r="J256" s="21"/>
      <c r="K256" s="21"/>
      <c r="L256" s="21"/>
      <c r="M256" s="21"/>
    </row>
    <row r="257" spans="1:13" x14ac:dyDescent="0.25">
      <c r="A257" s="21"/>
      <c r="B257" s="14" t="s">
        <v>46</v>
      </c>
      <c r="C257" s="96">
        <f t="shared" ref="C257:H257" si="16">SUM(C253:C256)</f>
        <v>470</v>
      </c>
      <c r="D257" s="66">
        <f t="shared" si="16"/>
        <v>470</v>
      </c>
      <c r="E257" s="102">
        <f t="shared" si="16"/>
        <v>145</v>
      </c>
      <c r="F257" s="96">
        <f t="shared" si="16"/>
        <v>235</v>
      </c>
      <c r="G257" s="66">
        <f t="shared" si="16"/>
        <v>235</v>
      </c>
      <c r="H257" s="179">
        <f t="shared" si="16"/>
        <v>60</v>
      </c>
      <c r="I257" s="180"/>
      <c r="J257" s="21"/>
      <c r="K257" s="21"/>
      <c r="L257" s="21"/>
      <c r="M257" s="21"/>
    </row>
    <row r="258" spans="1:13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</row>
    <row r="259" spans="1:13" ht="30.6" customHeight="1" x14ac:dyDescent="0.25">
      <c r="A259" s="21"/>
      <c r="B259" s="162" t="s">
        <v>140</v>
      </c>
      <c r="C259" s="162"/>
      <c r="D259" s="162"/>
      <c r="E259" s="162"/>
      <c r="F259" s="162"/>
      <c r="G259" s="162"/>
      <c r="H259" s="162"/>
      <c r="I259" s="162"/>
      <c r="J259" s="162"/>
      <c r="K259" s="21"/>
      <c r="L259" s="21"/>
      <c r="M259" s="21"/>
    </row>
    <row r="260" spans="1:13" x14ac:dyDescent="0.25">
      <c r="A260" s="21"/>
      <c r="B260" s="21"/>
      <c r="C260" s="21"/>
      <c r="D260" s="21"/>
      <c r="E260" s="21"/>
      <c r="F260" s="21"/>
      <c r="G260" s="21"/>
      <c r="H260" s="175" t="s">
        <v>62</v>
      </c>
      <c r="I260" s="175"/>
      <c r="J260" s="21"/>
      <c r="K260" s="21"/>
      <c r="L260" s="21"/>
      <c r="M260" s="21"/>
    </row>
    <row r="261" spans="1:13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</row>
    <row r="263" spans="1:13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</row>
    <row r="264" spans="1:13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</row>
    <row r="265" spans="1:13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</row>
    <row r="266" spans="1:13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</row>
    <row r="268" spans="1:13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</row>
    <row r="269" spans="1:13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</row>
    <row r="270" spans="1:13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</row>
    <row r="271" spans="1:13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</row>
    <row r="272" spans="1:13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</row>
    <row r="273" spans="1:22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</row>
    <row r="274" spans="1:22" ht="21" customHeight="1" x14ac:dyDescent="0.25">
      <c r="A274" s="21"/>
      <c r="B274" s="17"/>
      <c r="C274" s="18"/>
      <c r="D274" s="18"/>
      <c r="E274" s="18"/>
      <c r="F274" s="18"/>
      <c r="G274" s="18"/>
      <c r="H274" s="18"/>
      <c r="I274" s="18"/>
      <c r="J274" s="24"/>
      <c r="K274" s="24"/>
      <c r="L274" s="24"/>
      <c r="M274" s="24"/>
      <c r="N274" s="25"/>
      <c r="O274" s="25"/>
      <c r="P274" s="25"/>
      <c r="Q274" s="25"/>
      <c r="R274" s="25"/>
      <c r="S274" s="25"/>
      <c r="T274" s="25"/>
      <c r="U274" s="25"/>
      <c r="V274" s="25"/>
    </row>
    <row r="275" spans="1:22" x14ac:dyDescent="0.25">
      <c r="A275" s="21"/>
      <c r="B275" s="183" t="s">
        <v>132</v>
      </c>
      <c r="C275" s="183"/>
      <c r="D275" s="183"/>
      <c r="E275" s="183"/>
      <c r="F275" s="183"/>
      <c r="G275" s="183"/>
      <c r="H275" s="183"/>
      <c r="I275" s="183"/>
      <c r="J275" s="21"/>
      <c r="K275" s="21"/>
      <c r="L275" s="21"/>
      <c r="M275" s="21"/>
    </row>
    <row r="276" spans="1:22" x14ac:dyDescent="0.25">
      <c r="A276" s="21"/>
      <c r="B276" s="15"/>
      <c r="C276" s="24"/>
      <c r="D276" s="24"/>
      <c r="E276" s="24"/>
      <c r="F276" s="24"/>
      <c r="G276" s="24"/>
      <c r="H276" s="24"/>
      <c r="I276" s="24"/>
      <c r="J276" s="24"/>
      <c r="K276" s="24"/>
      <c r="L276" s="21"/>
      <c r="M276" s="21"/>
    </row>
    <row r="277" spans="1:22" x14ac:dyDescent="0.25">
      <c r="A277" s="21"/>
      <c r="B277" s="15" t="s">
        <v>133</v>
      </c>
      <c r="C277" s="24"/>
      <c r="D277" s="24"/>
      <c r="E277" s="24"/>
      <c r="F277" s="24"/>
      <c r="G277" s="24"/>
      <c r="H277" s="24"/>
      <c r="I277" s="24"/>
      <c r="J277" s="24"/>
      <c r="K277" s="24"/>
      <c r="L277" s="21"/>
      <c r="M277" s="21"/>
    </row>
    <row r="278" spans="1:22" x14ac:dyDescent="0.25">
      <c r="A278" s="21"/>
      <c r="B278" s="15" t="s">
        <v>139</v>
      </c>
      <c r="C278" s="24"/>
      <c r="D278" s="24"/>
      <c r="E278" s="24"/>
      <c r="F278" s="24"/>
      <c r="G278" s="24"/>
      <c r="H278" s="24"/>
      <c r="I278" s="24"/>
      <c r="J278" s="24"/>
      <c r="K278" s="24"/>
      <c r="L278" s="21"/>
      <c r="M278" s="21"/>
    </row>
    <row r="279" spans="1:22" x14ac:dyDescent="0.25">
      <c r="A279" s="21"/>
      <c r="B279" s="24"/>
      <c r="C279" s="24"/>
      <c r="D279" s="24"/>
      <c r="E279" s="24"/>
      <c r="F279" s="24"/>
      <c r="G279" s="24"/>
      <c r="H279" s="11" t="s">
        <v>65</v>
      </c>
      <c r="I279" s="24"/>
      <c r="J279" s="24"/>
      <c r="K279" s="24"/>
      <c r="L279" s="21"/>
      <c r="M279" s="21"/>
    </row>
    <row r="280" spans="1:22" x14ac:dyDescent="0.25">
      <c r="A280" s="21"/>
      <c r="B280" s="53"/>
      <c r="C280" s="24"/>
      <c r="D280" s="24"/>
      <c r="E280" s="24"/>
      <c r="F280" s="24"/>
      <c r="G280" s="24"/>
      <c r="H280" s="24"/>
      <c r="I280" s="24"/>
      <c r="J280" s="24"/>
      <c r="K280" s="24"/>
      <c r="L280" s="21"/>
      <c r="M280" s="21"/>
    </row>
    <row r="281" spans="1:22" x14ac:dyDescent="0.25">
      <c r="A281" s="21"/>
      <c r="B281" s="187" t="s">
        <v>38</v>
      </c>
      <c r="C281" s="190" t="s">
        <v>111</v>
      </c>
      <c r="D281" s="191"/>
      <c r="E281" s="192"/>
      <c r="F281" s="196" t="s">
        <v>124</v>
      </c>
      <c r="G281" s="197"/>
      <c r="H281" s="197"/>
      <c r="I281" s="198"/>
      <c r="J281" s="24"/>
      <c r="K281" s="24"/>
      <c r="L281" s="21"/>
      <c r="M281" s="21"/>
    </row>
    <row r="282" spans="1:22" x14ac:dyDescent="0.25">
      <c r="A282" s="21"/>
      <c r="B282" s="188"/>
      <c r="C282" s="193"/>
      <c r="D282" s="194"/>
      <c r="E282" s="195"/>
      <c r="F282" s="193"/>
      <c r="G282" s="194"/>
      <c r="H282" s="194"/>
      <c r="I282" s="195"/>
      <c r="J282" s="24"/>
      <c r="K282" s="24"/>
      <c r="L282" s="21"/>
      <c r="M282" s="21"/>
    </row>
    <row r="283" spans="1:22" ht="31.5" x14ac:dyDescent="0.25">
      <c r="A283" s="21"/>
      <c r="B283" s="189"/>
      <c r="C283" s="64" t="s">
        <v>2</v>
      </c>
      <c r="D283" s="64" t="s">
        <v>3</v>
      </c>
      <c r="E283" s="64" t="s">
        <v>45</v>
      </c>
      <c r="F283" s="176" t="s">
        <v>2</v>
      </c>
      <c r="G283" s="177"/>
      <c r="H283" s="64" t="s">
        <v>3</v>
      </c>
      <c r="I283" s="64" t="s">
        <v>45</v>
      </c>
      <c r="J283" s="24"/>
      <c r="K283" s="24"/>
      <c r="L283" s="21"/>
      <c r="M283" s="21"/>
    </row>
    <row r="284" spans="1:22" x14ac:dyDescent="0.25">
      <c r="A284" s="21"/>
      <c r="B284" s="104" t="s">
        <v>5</v>
      </c>
      <c r="C284" s="64">
        <v>150</v>
      </c>
      <c r="D284" s="64">
        <v>150</v>
      </c>
      <c r="E284" s="64">
        <v>0</v>
      </c>
      <c r="F284" s="176">
        <v>150</v>
      </c>
      <c r="G284" s="177"/>
      <c r="H284" s="64">
        <v>150</v>
      </c>
      <c r="I284" s="64">
        <v>0</v>
      </c>
      <c r="J284" s="24"/>
      <c r="K284" s="24"/>
      <c r="L284" s="21"/>
      <c r="M284" s="21"/>
    </row>
    <row r="285" spans="1:22" x14ac:dyDescent="0.25">
      <c r="A285" s="21"/>
      <c r="B285" s="105" t="s">
        <v>64</v>
      </c>
      <c r="C285" s="66">
        <f>SUM(C284:C284)</f>
        <v>150</v>
      </c>
      <c r="D285" s="66">
        <f>SUM(D284:D284)</f>
        <v>150</v>
      </c>
      <c r="E285" s="66">
        <f>SUM(E284:E284)</f>
        <v>0</v>
      </c>
      <c r="F285" s="179">
        <f>SUM(F284:F284)</f>
        <v>150</v>
      </c>
      <c r="G285" s="180"/>
      <c r="H285" s="66">
        <f>SUM(H284:H284)</f>
        <v>150</v>
      </c>
      <c r="I285" s="66">
        <f>SUM(I284:I284)</f>
        <v>0</v>
      </c>
      <c r="J285" s="24"/>
      <c r="K285" s="24"/>
      <c r="L285" s="21"/>
      <c r="M285" s="21"/>
    </row>
    <row r="286" spans="1:22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</row>
    <row r="287" spans="1:22" ht="36" customHeight="1" x14ac:dyDescent="0.25">
      <c r="A287" s="21"/>
      <c r="B287" s="186"/>
      <c r="C287" s="186"/>
      <c r="D287" s="186"/>
      <c r="E287" s="186"/>
      <c r="F287" s="186"/>
      <c r="G287" s="186"/>
      <c r="H287" s="186"/>
      <c r="I287" s="186"/>
      <c r="J287" s="186"/>
      <c r="K287" s="186"/>
      <c r="L287" s="21"/>
      <c r="M287" s="21"/>
    </row>
    <row r="288" spans="1:22" ht="28.5" customHeight="1" x14ac:dyDescent="0.25">
      <c r="A288" s="21"/>
      <c r="B288" s="21"/>
      <c r="C288" s="183" t="s">
        <v>134</v>
      </c>
      <c r="D288" s="183"/>
      <c r="E288" s="183"/>
      <c r="F288" s="183"/>
      <c r="G288" s="183"/>
      <c r="H288" s="183"/>
      <c r="I288" s="183"/>
      <c r="J288" s="183"/>
      <c r="K288" s="183"/>
      <c r="L288" s="21"/>
      <c r="M288" s="21"/>
    </row>
    <row r="289" spans="1:13" ht="35.25" customHeight="1" x14ac:dyDescent="0.25">
      <c r="A289" s="21"/>
      <c r="B289" s="178" t="s">
        <v>135</v>
      </c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21"/>
    </row>
    <row r="290" spans="1:13" x14ac:dyDescent="0.25">
      <c r="A290" s="21"/>
      <c r="B290" s="15" t="s">
        <v>66</v>
      </c>
      <c r="C290" s="56"/>
      <c r="D290" s="56"/>
      <c r="E290" s="56"/>
      <c r="F290" s="56"/>
      <c r="G290" s="56"/>
      <c r="H290" s="56"/>
      <c r="I290" s="56"/>
      <c r="J290" s="11" t="s">
        <v>67</v>
      </c>
      <c r="K290" s="21"/>
      <c r="L290" s="21"/>
      <c r="M290" s="21"/>
    </row>
    <row r="291" spans="1:13" x14ac:dyDescent="0.25">
      <c r="A291" s="21"/>
      <c r="B291" s="187" t="s">
        <v>38</v>
      </c>
      <c r="C291" s="190" t="s">
        <v>111</v>
      </c>
      <c r="D291" s="191"/>
      <c r="E291" s="192"/>
      <c r="F291" s="196" t="s">
        <v>124</v>
      </c>
      <c r="G291" s="197"/>
      <c r="H291" s="197"/>
      <c r="I291" s="198"/>
      <c r="J291" s="21"/>
      <c r="K291" s="21"/>
      <c r="L291" s="21"/>
      <c r="M291" s="21"/>
    </row>
    <row r="292" spans="1:13" x14ac:dyDescent="0.25">
      <c r="A292" s="21"/>
      <c r="B292" s="188"/>
      <c r="C292" s="193"/>
      <c r="D292" s="194"/>
      <c r="E292" s="195"/>
      <c r="F292" s="193"/>
      <c r="G292" s="194"/>
      <c r="H292" s="194"/>
      <c r="I292" s="195"/>
      <c r="J292" s="21"/>
      <c r="K292" s="21"/>
      <c r="L292" s="21"/>
      <c r="M292" s="21"/>
    </row>
    <row r="293" spans="1:13" ht="31.5" x14ac:dyDescent="0.25">
      <c r="A293" s="21"/>
      <c r="B293" s="189"/>
      <c r="C293" s="64" t="s">
        <v>2</v>
      </c>
      <c r="D293" s="64" t="s">
        <v>3</v>
      </c>
      <c r="E293" s="64" t="s">
        <v>45</v>
      </c>
      <c r="F293" s="176" t="s">
        <v>2</v>
      </c>
      <c r="G293" s="177"/>
      <c r="H293" s="64" t="s">
        <v>3</v>
      </c>
      <c r="I293" s="64" t="s">
        <v>45</v>
      </c>
      <c r="J293" s="21"/>
      <c r="K293" s="21"/>
      <c r="L293" s="21"/>
      <c r="M293" s="21"/>
    </row>
    <row r="294" spans="1:13" x14ac:dyDescent="0.25">
      <c r="A294" s="21"/>
      <c r="B294" s="12" t="s">
        <v>5</v>
      </c>
      <c r="C294" s="64">
        <v>7</v>
      </c>
      <c r="D294" s="64">
        <v>35</v>
      </c>
      <c r="E294" s="64">
        <v>0</v>
      </c>
      <c r="F294" s="176">
        <v>13</v>
      </c>
      <c r="G294" s="177"/>
      <c r="H294" s="64">
        <v>65</v>
      </c>
      <c r="I294" s="64">
        <v>0</v>
      </c>
      <c r="J294" s="21"/>
      <c r="K294" s="21"/>
      <c r="L294" s="21"/>
      <c r="M294" s="21"/>
    </row>
    <row r="295" spans="1:13" x14ac:dyDescent="0.25">
      <c r="A295" s="21"/>
      <c r="B295" s="12" t="s">
        <v>10</v>
      </c>
      <c r="C295" s="64">
        <v>2</v>
      </c>
      <c r="D295" s="64">
        <v>10</v>
      </c>
      <c r="E295" s="64">
        <v>0</v>
      </c>
      <c r="F295" s="176">
        <v>4</v>
      </c>
      <c r="G295" s="177"/>
      <c r="H295" s="64">
        <v>20</v>
      </c>
      <c r="I295" s="64">
        <v>0</v>
      </c>
      <c r="J295" s="21"/>
      <c r="K295" s="21"/>
      <c r="L295" s="21"/>
      <c r="M295" s="21"/>
    </row>
    <row r="296" spans="1:13" x14ac:dyDescent="0.25">
      <c r="A296" s="21"/>
      <c r="B296" s="12" t="s">
        <v>15</v>
      </c>
      <c r="C296" s="64">
        <v>0</v>
      </c>
      <c r="D296" s="64">
        <v>0</v>
      </c>
      <c r="E296" s="64">
        <v>0</v>
      </c>
      <c r="F296" s="176">
        <v>0</v>
      </c>
      <c r="G296" s="177"/>
      <c r="H296" s="64">
        <v>0</v>
      </c>
      <c r="I296" s="64">
        <v>0</v>
      </c>
      <c r="J296" s="21"/>
      <c r="K296" s="21"/>
      <c r="L296" s="21"/>
      <c r="M296" s="21"/>
    </row>
    <row r="297" spans="1:13" x14ac:dyDescent="0.25">
      <c r="A297" s="21"/>
      <c r="B297" s="105" t="s">
        <v>64</v>
      </c>
      <c r="C297" s="109">
        <v>9</v>
      </c>
      <c r="D297" s="66">
        <v>45</v>
      </c>
      <c r="E297" s="66">
        <f>SUM(E294:E295)</f>
        <v>0</v>
      </c>
      <c r="F297" s="179">
        <f>SUM(F294:F296)</f>
        <v>17</v>
      </c>
      <c r="G297" s="180"/>
      <c r="H297" s="66">
        <f>SUM(H294:H296)</f>
        <v>85</v>
      </c>
      <c r="I297" s="66">
        <f>SUM(I294:I295)</f>
        <v>0</v>
      </c>
      <c r="J297" s="21"/>
      <c r="K297" s="21"/>
      <c r="L297" s="21"/>
      <c r="M297" s="21"/>
    </row>
    <row r="298" spans="1:13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</row>
    <row r="299" spans="1:13" x14ac:dyDescent="0.25">
      <c r="A299" s="21"/>
      <c r="B299" s="21"/>
      <c r="C299" s="183" t="s">
        <v>136</v>
      </c>
      <c r="D299" s="183"/>
      <c r="E299" s="183"/>
      <c r="F299" s="183"/>
      <c r="G299" s="183"/>
      <c r="H299" s="183"/>
      <c r="I299" s="183"/>
      <c r="J299" s="183"/>
      <c r="K299" s="183"/>
      <c r="L299" s="21"/>
      <c r="M299" s="21"/>
    </row>
    <row r="300" spans="1:13" x14ac:dyDescent="0.25">
      <c r="A300" s="21"/>
      <c r="B300" s="15" t="s">
        <v>261</v>
      </c>
      <c r="C300" s="24"/>
      <c r="D300" s="24"/>
      <c r="E300" s="24"/>
      <c r="F300" s="24"/>
      <c r="G300" s="24"/>
      <c r="H300" s="24"/>
      <c r="I300" s="24"/>
      <c r="J300" s="24"/>
      <c r="K300" s="21"/>
      <c r="L300" s="21"/>
      <c r="M300" s="21"/>
    </row>
    <row r="301" spans="1:13" x14ac:dyDescent="0.25">
      <c r="A301" s="21"/>
      <c r="B301" s="15"/>
      <c r="C301" s="24"/>
      <c r="D301" s="24"/>
      <c r="E301" s="24"/>
      <c r="F301" s="24"/>
      <c r="G301" s="24"/>
      <c r="H301" s="24"/>
      <c r="I301" s="24"/>
      <c r="J301" s="24"/>
      <c r="K301" s="21"/>
      <c r="L301" s="21"/>
      <c r="M301" s="21"/>
    </row>
    <row r="302" spans="1:13" ht="15" customHeight="1" x14ac:dyDescent="0.25">
      <c r="A302" s="21"/>
      <c r="B302" s="15" t="s">
        <v>138</v>
      </c>
      <c r="C302" s="24"/>
      <c r="D302" s="24"/>
      <c r="E302" s="24"/>
      <c r="F302" s="24"/>
      <c r="G302" s="24"/>
      <c r="H302" s="24"/>
      <c r="I302" s="24"/>
      <c r="J302" s="11" t="s">
        <v>68</v>
      </c>
      <c r="K302" s="21"/>
      <c r="L302" s="21"/>
      <c r="M302" s="21"/>
    </row>
    <row r="303" spans="1:13" ht="15" customHeight="1" x14ac:dyDescent="0.25">
      <c r="A303" s="21"/>
      <c r="B303" s="187" t="s">
        <v>38</v>
      </c>
      <c r="C303" s="190" t="s">
        <v>111</v>
      </c>
      <c r="D303" s="191"/>
      <c r="E303" s="192"/>
      <c r="F303" s="196" t="s">
        <v>124</v>
      </c>
      <c r="G303" s="197"/>
      <c r="H303" s="197"/>
      <c r="I303" s="198"/>
      <c r="J303" s="24"/>
      <c r="K303" s="21"/>
      <c r="L303" s="21"/>
      <c r="M303" s="21"/>
    </row>
    <row r="304" spans="1:13" x14ac:dyDescent="0.25">
      <c r="A304" s="21"/>
      <c r="B304" s="188"/>
      <c r="C304" s="193"/>
      <c r="D304" s="194"/>
      <c r="E304" s="195"/>
      <c r="F304" s="193"/>
      <c r="G304" s="194"/>
      <c r="H304" s="194"/>
      <c r="I304" s="195"/>
      <c r="J304" s="24"/>
      <c r="K304" s="21"/>
      <c r="L304" s="21"/>
      <c r="M304" s="21"/>
    </row>
    <row r="305" spans="1:13" ht="31.5" x14ac:dyDescent="0.25">
      <c r="A305" s="21"/>
      <c r="B305" s="189"/>
      <c r="C305" s="64" t="s">
        <v>2</v>
      </c>
      <c r="D305" s="64" t="s">
        <v>3</v>
      </c>
      <c r="E305" s="64" t="s">
        <v>45</v>
      </c>
      <c r="F305" s="176" t="s">
        <v>2</v>
      </c>
      <c r="G305" s="177"/>
      <c r="H305" s="64" t="s">
        <v>3</v>
      </c>
      <c r="I305" s="64" t="s">
        <v>45</v>
      </c>
      <c r="J305" s="24"/>
      <c r="K305" s="21"/>
      <c r="L305" s="21"/>
      <c r="M305" s="21"/>
    </row>
    <row r="306" spans="1:13" x14ac:dyDescent="0.25">
      <c r="A306" s="21"/>
      <c r="B306" s="12" t="s">
        <v>5</v>
      </c>
      <c r="C306" s="64">
        <v>210</v>
      </c>
      <c r="D306" s="64">
        <v>1470</v>
      </c>
      <c r="E306" s="64">
        <v>0</v>
      </c>
      <c r="F306" s="176">
        <v>140</v>
      </c>
      <c r="G306" s="177"/>
      <c r="H306" s="64">
        <v>980</v>
      </c>
      <c r="I306" s="64">
        <v>0</v>
      </c>
      <c r="J306" s="24"/>
      <c r="K306" s="21"/>
      <c r="L306" s="21"/>
      <c r="M306" s="21"/>
    </row>
    <row r="307" spans="1:13" x14ac:dyDescent="0.25">
      <c r="A307" s="21"/>
      <c r="B307" s="104" t="s">
        <v>10</v>
      </c>
      <c r="C307" s="64">
        <v>0</v>
      </c>
      <c r="D307" s="64">
        <v>0</v>
      </c>
      <c r="E307" s="64">
        <v>0</v>
      </c>
      <c r="F307" s="176">
        <v>0</v>
      </c>
      <c r="G307" s="177"/>
      <c r="H307" s="64">
        <v>0</v>
      </c>
      <c r="I307" s="64">
        <v>0</v>
      </c>
      <c r="J307" s="24"/>
      <c r="K307" s="21"/>
      <c r="L307" s="21"/>
      <c r="M307" s="21"/>
    </row>
    <row r="308" spans="1:13" x14ac:dyDescent="0.25">
      <c r="A308" s="21"/>
      <c r="B308" s="104" t="s">
        <v>15</v>
      </c>
      <c r="C308" s="64">
        <v>10</v>
      </c>
      <c r="D308" s="64">
        <v>70</v>
      </c>
      <c r="E308" s="64">
        <v>0</v>
      </c>
      <c r="F308" s="176">
        <v>10</v>
      </c>
      <c r="G308" s="177"/>
      <c r="H308" s="64">
        <v>70</v>
      </c>
      <c r="I308" s="64">
        <v>0</v>
      </c>
      <c r="J308" s="24"/>
      <c r="K308" s="21"/>
      <c r="L308" s="21"/>
      <c r="M308" s="21"/>
    </row>
    <row r="309" spans="1:13" x14ac:dyDescent="0.25">
      <c r="A309" s="21"/>
      <c r="B309" s="104" t="s">
        <v>28</v>
      </c>
      <c r="C309" s="101">
        <v>10</v>
      </c>
      <c r="D309" s="101">
        <v>70</v>
      </c>
      <c r="E309" s="101">
        <v>0</v>
      </c>
      <c r="F309" s="176">
        <v>0</v>
      </c>
      <c r="G309" s="177"/>
      <c r="H309" s="101">
        <v>0</v>
      </c>
      <c r="I309" s="101">
        <v>0</v>
      </c>
      <c r="J309" s="24"/>
      <c r="K309" s="21"/>
      <c r="L309" s="21"/>
      <c r="M309" s="21"/>
    </row>
    <row r="310" spans="1:13" x14ac:dyDescent="0.25">
      <c r="A310" s="21"/>
      <c r="B310" s="105" t="s">
        <v>64</v>
      </c>
      <c r="C310" s="66">
        <f>SUM(C306:C309)</f>
        <v>230</v>
      </c>
      <c r="D310" s="66">
        <f>SUM(D306:D309)</f>
        <v>1610</v>
      </c>
      <c r="E310" s="66">
        <f>SUM(E306:E307)</f>
        <v>0</v>
      </c>
      <c r="F310" s="179">
        <f>SUM(F306:F309)</f>
        <v>150</v>
      </c>
      <c r="G310" s="180"/>
      <c r="H310" s="66">
        <f>SUM(H306:H309)</f>
        <v>1050</v>
      </c>
      <c r="I310" s="66">
        <f>SUM(I306:I307)</f>
        <v>0</v>
      </c>
      <c r="J310" s="24"/>
      <c r="K310" s="21"/>
      <c r="L310" s="21"/>
      <c r="M310" s="21"/>
    </row>
    <row r="311" spans="1:13" x14ac:dyDescent="0.25">
      <c r="A311" s="21"/>
      <c r="B311" s="15"/>
      <c r="C311" s="24"/>
      <c r="D311" s="24"/>
      <c r="E311" s="24"/>
      <c r="F311" s="24"/>
      <c r="G311" s="24"/>
      <c r="H311" s="24"/>
      <c r="I311" s="24"/>
      <c r="J311" s="24"/>
      <c r="K311" s="21"/>
      <c r="L311" s="21"/>
      <c r="M311" s="21"/>
    </row>
    <row r="312" spans="1:13" x14ac:dyDescent="0.25">
      <c r="A312" s="21"/>
      <c r="B312" s="15"/>
      <c r="C312" s="24"/>
      <c r="D312" s="24"/>
      <c r="E312" s="24"/>
      <c r="F312" s="24"/>
      <c r="G312" s="24"/>
      <c r="H312" s="24"/>
      <c r="I312" s="24"/>
      <c r="J312" s="24"/>
      <c r="K312" s="21"/>
      <c r="L312" s="21"/>
      <c r="M312" s="21"/>
    </row>
    <row r="313" spans="1:13" x14ac:dyDescent="0.25">
      <c r="A313" s="21"/>
      <c r="B313" s="15"/>
      <c r="C313" s="24"/>
      <c r="D313" s="24"/>
      <c r="E313" s="24"/>
      <c r="F313" s="24"/>
      <c r="G313" s="24"/>
      <c r="H313" s="24"/>
      <c r="I313" s="24"/>
      <c r="J313" s="24"/>
      <c r="K313" s="21"/>
      <c r="L313" s="21"/>
      <c r="M313" s="21"/>
    </row>
    <row r="314" spans="1:13" x14ac:dyDescent="0.25">
      <c r="A314" s="21"/>
      <c r="B314" s="15"/>
      <c r="C314" s="183" t="s">
        <v>137</v>
      </c>
      <c r="D314" s="183"/>
      <c r="E314" s="183"/>
      <c r="F314" s="183"/>
      <c r="G314" s="183"/>
      <c r="H314" s="183"/>
      <c r="I314" s="183"/>
      <c r="J314" s="183"/>
      <c r="K314" s="183"/>
      <c r="L314" s="21"/>
      <c r="M314" s="21"/>
    </row>
    <row r="315" spans="1:13" x14ac:dyDescent="0.25">
      <c r="A315" s="21"/>
      <c r="B315" s="15" t="s">
        <v>262</v>
      </c>
      <c r="C315" s="24"/>
      <c r="D315" s="24"/>
      <c r="E315" s="24"/>
      <c r="F315" s="24"/>
      <c r="G315" s="24"/>
      <c r="H315" s="24"/>
      <c r="I315" s="24"/>
      <c r="J315" s="24"/>
      <c r="K315" s="21"/>
      <c r="L315" s="21"/>
      <c r="M315" s="21"/>
    </row>
    <row r="316" spans="1:13" x14ac:dyDescent="0.25">
      <c r="A316" s="21"/>
      <c r="B316" s="15" t="s">
        <v>70</v>
      </c>
      <c r="C316" s="24"/>
      <c r="D316" s="24"/>
      <c r="E316" s="24"/>
      <c r="F316" s="24"/>
      <c r="G316" s="24"/>
      <c r="H316" s="24"/>
      <c r="I316" s="24"/>
      <c r="J316" s="24"/>
      <c r="K316" s="21"/>
      <c r="L316" s="21"/>
      <c r="M316" s="21"/>
    </row>
    <row r="317" spans="1:13" x14ac:dyDescent="0.25">
      <c r="A317" s="21"/>
      <c r="B317" s="53"/>
      <c r="C317" s="24"/>
      <c r="D317" s="24"/>
      <c r="E317" s="24"/>
      <c r="F317" s="24"/>
      <c r="G317" s="24"/>
      <c r="H317" s="24"/>
      <c r="I317" s="11" t="s">
        <v>69</v>
      </c>
      <c r="J317" s="24"/>
      <c r="K317" s="21"/>
      <c r="L317" s="21"/>
      <c r="M317" s="21"/>
    </row>
    <row r="318" spans="1:13" ht="14.45" customHeight="1" x14ac:dyDescent="0.25">
      <c r="A318" s="21"/>
      <c r="B318" s="222" t="s">
        <v>38</v>
      </c>
      <c r="C318" s="225" t="s">
        <v>111</v>
      </c>
      <c r="D318" s="226"/>
      <c r="E318" s="227"/>
      <c r="F318" s="231" t="s">
        <v>124</v>
      </c>
      <c r="G318" s="232"/>
      <c r="H318" s="232"/>
      <c r="I318" s="233"/>
      <c r="J318" s="24"/>
      <c r="K318" s="21"/>
      <c r="L318" s="21"/>
      <c r="M318" s="21"/>
    </row>
    <row r="319" spans="1:13" ht="14.45" customHeight="1" x14ac:dyDescent="0.25">
      <c r="A319" s="21"/>
      <c r="B319" s="223"/>
      <c r="C319" s="228"/>
      <c r="D319" s="229"/>
      <c r="E319" s="230"/>
      <c r="F319" s="228"/>
      <c r="G319" s="229"/>
      <c r="H319" s="229"/>
      <c r="I319" s="230"/>
      <c r="J319" s="24"/>
      <c r="K319" s="21"/>
      <c r="L319" s="21"/>
      <c r="M319" s="21"/>
    </row>
    <row r="320" spans="1:13" ht="31.5" x14ac:dyDescent="0.25">
      <c r="A320" s="21"/>
      <c r="B320" s="224"/>
      <c r="C320" s="64" t="s">
        <v>2</v>
      </c>
      <c r="D320" s="64" t="s">
        <v>3</v>
      </c>
      <c r="E320" s="64" t="s">
        <v>45</v>
      </c>
      <c r="F320" s="176" t="s">
        <v>2</v>
      </c>
      <c r="G320" s="177"/>
      <c r="H320" s="64" t="s">
        <v>3</v>
      </c>
      <c r="I320" s="104" t="s">
        <v>45</v>
      </c>
      <c r="J320" s="24"/>
      <c r="K320" s="21"/>
      <c r="L320" s="21"/>
      <c r="M320" s="21"/>
    </row>
    <row r="321" spans="1:13" x14ac:dyDescent="0.25">
      <c r="A321" s="21"/>
      <c r="B321" s="104" t="s">
        <v>5</v>
      </c>
      <c r="C321" s="64">
        <v>660</v>
      </c>
      <c r="D321" s="64">
        <v>1324</v>
      </c>
      <c r="E321" s="64">
        <v>0</v>
      </c>
      <c r="F321" s="176">
        <v>577</v>
      </c>
      <c r="G321" s="177"/>
      <c r="H321" s="64">
        <v>1298</v>
      </c>
      <c r="I321" s="64">
        <v>55</v>
      </c>
      <c r="J321" s="24"/>
      <c r="K321" s="21"/>
      <c r="L321" s="21"/>
      <c r="M321" s="21"/>
    </row>
    <row r="322" spans="1:13" x14ac:dyDescent="0.25">
      <c r="A322" s="21"/>
      <c r="B322" s="104" t="s">
        <v>10</v>
      </c>
      <c r="C322" s="64">
        <v>1446</v>
      </c>
      <c r="D322" s="64">
        <v>3268</v>
      </c>
      <c r="E322" s="64">
        <v>0</v>
      </c>
      <c r="F322" s="176">
        <v>621</v>
      </c>
      <c r="G322" s="177"/>
      <c r="H322" s="64">
        <v>1246</v>
      </c>
      <c r="I322" s="64">
        <v>0</v>
      </c>
      <c r="J322" s="24"/>
      <c r="K322" s="21"/>
      <c r="L322" s="21"/>
      <c r="M322" s="21"/>
    </row>
    <row r="323" spans="1:13" ht="16.5" customHeight="1" x14ac:dyDescent="0.25">
      <c r="A323" s="21"/>
      <c r="B323" s="104" t="s">
        <v>15</v>
      </c>
      <c r="C323" s="64">
        <v>25</v>
      </c>
      <c r="D323" s="64">
        <v>50</v>
      </c>
      <c r="E323" s="64">
        <v>0</v>
      </c>
      <c r="F323" s="176">
        <v>25</v>
      </c>
      <c r="G323" s="177"/>
      <c r="H323" s="64">
        <v>50</v>
      </c>
      <c r="I323" s="64">
        <v>0</v>
      </c>
      <c r="J323" s="24"/>
      <c r="K323" s="21"/>
      <c r="L323" s="21"/>
      <c r="M323" s="21"/>
    </row>
    <row r="324" spans="1:13" x14ac:dyDescent="0.25">
      <c r="A324" s="21"/>
      <c r="B324" s="104" t="s">
        <v>14</v>
      </c>
      <c r="C324" s="64">
        <v>50</v>
      </c>
      <c r="D324" s="64">
        <v>100</v>
      </c>
      <c r="E324" s="64">
        <v>0</v>
      </c>
      <c r="F324" s="176">
        <v>0</v>
      </c>
      <c r="G324" s="177"/>
      <c r="H324" s="64">
        <v>0</v>
      </c>
      <c r="I324" s="64">
        <v>0</v>
      </c>
      <c r="J324" s="24"/>
      <c r="K324" s="21"/>
      <c r="L324" s="21"/>
      <c r="M324" s="21"/>
    </row>
    <row r="325" spans="1:13" x14ac:dyDescent="0.25">
      <c r="A325" s="21"/>
      <c r="B325" s="105" t="s">
        <v>64</v>
      </c>
      <c r="C325" s="66">
        <f>SUM(C321:C324)</f>
        <v>2181</v>
      </c>
      <c r="D325" s="66">
        <f>SUM(D321:D324)</f>
        <v>4742</v>
      </c>
      <c r="E325" s="66">
        <f>SUM(E321:E324)</f>
        <v>0</v>
      </c>
      <c r="F325" s="179">
        <f>SUM(F321:F324)</f>
        <v>1223</v>
      </c>
      <c r="G325" s="180"/>
      <c r="H325" s="66">
        <f>SUM(H321:H324)</f>
        <v>2594</v>
      </c>
      <c r="I325" s="66">
        <f>SUM(I321:I324)</f>
        <v>55</v>
      </c>
      <c r="J325" s="24"/>
      <c r="K325" s="21"/>
      <c r="L325" s="21"/>
      <c r="M325" s="21"/>
    </row>
    <row r="326" spans="1:13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</row>
    <row r="327" spans="1:13" ht="29.45" customHeight="1" x14ac:dyDescent="0.25">
      <c r="A327" s="21"/>
      <c r="B327" s="174" t="s">
        <v>141</v>
      </c>
      <c r="C327" s="174"/>
      <c r="D327" s="174"/>
      <c r="E327" s="174"/>
      <c r="F327" s="174"/>
      <c r="G327" s="174"/>
      <c r="H327" s="174"/>
      <c r="I327" s="174"/>
      <c r="J327" s="174"/>
      <c r="K327" s="174"/>
      <c r="L327" s="21"/>
      <c r="M327" s="21"/>
    </row>
    <row r="328" spans="1:13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156" t="s">
        <v>110</v>
      </c>
      <c r="K328" s="156"/>
      <c r="L328" s="156"/>
      <c r="M328" s="21"/>
    </row>
    <row r="329" spans="1:13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</row>
    <row r="330" spans="1:13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</row>
    <row r="331" spans="1:13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</row>
    <row r="332" spans="1:13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</row>
    <row r="333" spans="1:13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</row>
    <row r="334" spans="1:13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</row>
    <row r="335" spans="1:13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</row>
    <row r="336" spans="1:13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</row>
    <row r="337" spans="1:13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</row>
    <row r="338" spans="1:13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</row>
    <row r="339" spans="1:13" ht="30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</row>
    <row r="340" spans="1:13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</row>
    <row r="341" spans="1:13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</row>
    <row r="342" spans="1:13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</row>
    <row r="343" spans="1:13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</row>
    <row r="344" spans="1:13" ht="48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</row>
    <row r="345" spans="1:13" ht="56.25" customHeight="1" x14ac:dyDescent="0.25">
      <c r="A345" s="21"/>
      <c r="B345" s="21"/>
      <c r="C345" s="183" t="s">
        <v>142</v>
      </c>
      <c r="D345" s="183"/>
      <c r="E345" s="183"/>
      <c r="F345" s="183"/>
      <c r="G345" s="183"/>
      <c r="H345" s="183"/>
      <c r="I345" s="183"/>
      <c r="J345" s="183"/>
      <c r="K345" s="183"/>
      <c r="L345" s="21"/>
      <c r="M345" s="21"/>
    </row>
    <row r="346" spans="1:13" x14ac:dyDescent="0.25">
      <c r="A346" s="21"/>
      <c r="B346" s="15" t="s">
        <v>263</v>
      </c>
      <c r="C346" s="24"/>
      <c r="D346" s="24"/>
      <c r="E346" s="24"/>
      <c r="F346" s="24"/>
      <c r="G346" s="24"/>
      <c r="H346" s="24"/>
      <c r="I346" s="24"/>
      <c r="J346" s="24"/>
      <c r="K346" s="26"/>
      <c r="L346" s="21"/>
      <c r="M346" s="21"/>
    </row>
    <row r="347" spans="1:13" ht="24.6" customHeight="1" x14ac:dyDescent="0.25">
      <c r="A347" s="21"/>
      <c r="B347" s="15" t="s">
        <v>143</v>
      </c>
      <c r="C347" s="24"/>
      <c r="D347" s="24"/>
      <c r="E347" s="24"/>
      <c r="F347" s="24"/>
      <c r="G347" s="24"/>
      <c r="H347" s="24"/>
      <c r="I347" s="24"/>
      <c r="J347" s="24"/>
      <c r="K347" s="21"/>
      <c r="L347" s="21"/>
      <c r="M347" s="21"/>
    </row>
    <row r="348" spans="1:13" x14ac:dyDescent="0.25">
      <c r="A348" s="21"/>
      <c r="B348" s="21"/>
      <c r="C348" s="21"/>
      <c r="D348" s="21"/>
      <c r="E348" s="21"/>
      <c r="F348" s="21"/>
      <c r="G348" s="21"/>
      <c r="H348" s="21"/>
      <c r="I348" s="11" t="s">
        <v>90</v>
      </c>
      <c r="J348" s="21"/>
      <c r="K348" s="21"/>
      <c r="L348" s="21"/>
      <c r="M348" s="21"/>
    </row>
    <row r="349" spans="1:13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11"/>
      <c r="K349" s="21"/>
      <c r="L349" s="21"/>
      <c r="M349" s="21"/>
    </row>
    <row r="350" spans="1:13" x14ac:dyDescent="0.25">
      <c r="A350" s="21"/>
      <c r="B350" s="170" t="s">
        <v>47</v>
      </c>
      <c r="C350" s="163" t="s">
        <v>111</v>
      </c>
      <c r="D350" s="164"/>
      <c r="E350" s="165"/>
      <c r="F350" s="218" t="s">
        <v>124</v>
      </c>
      <c r="G350" s="219"/>
      <c r="H350" s="219"/>
      <c r="I350" s="220"/>
      <c r="J350" s="21"/>
      <c r="K350" s="21"/>
      <c r="L350" s="21"/>
      <c r="M350" s="21"/>
    </row>
    <row r="351" spans="1:13" x14ac:dyDescent="0.25">
      <c r="A351" s="21"/>
      <c r="B351" s="171"/>
      <c r="C351" s="166"/>
      <c r="D351" s="167"/>
      <c r="E351" s="168"/>
      <c r="F351" s="166"/>
      <c r="G351" s="167"/>
      <c r="H351" s="167"/>
      <c r="I351" s="168"/>
      <c r="J351" s="21"/>
      <c r="K351" s="21"/>
      <c r="L351" s="21"/>
      <c r="M351" s="21"/>
    </row>
    <row r="352" spans="1:13" ht="31.5" x14ac:dyDescent="0.25">
      <c r="A352" s="21"/>
      <c r="B352" s="172"/>
      <c r="C352" s="57" t="s">
        <v>2</v>
      </c>
      <c r="D352" s="57" t="s">
        <v>3</v>
      </c>
      <c r="E352" s="57" t="s">
        <v>45</v>
      </c>
      <c r="F352" s="199" t="s">
        <v>2</v>
      </c>
      <c r="G352" s="200"/>
      <c r="H352" s="57" t="s">
        <v>3</v>
      </c>
      <c r="I352" s="57" t="s">
        <v>45</v>
      </c>
      <c r="J352" s="21"/>
      <c r="K352" s="21"/>
      <c r="L352" s="21"/>
      <c r="M352" s="21"/>
    </row>
    <row r="353" spans="1:13" x14ac:dyDescent="0.25">
      <c r="A353" s="21"/>
      <c r="B353" s="12" t="s">
        <v>5</v>
      </c>
      <c r="C353" s="106">
        <v>20</v>
      </c>
      <c r="D353" s="106">
        <v>60</v>
      </c>
      <c r="E353" s="106">
        <v>12</v>
      </c>
      <c r="F353" s="238">
        <v>290</v>
      </c>
      <c r="G353" s="239"/>
      <c r="H353" s="106">
        <v>310</v>
      </c>
      <c r="I353" s="106">
        <v>36</v>
      </c>
      <c r="J353" s="21"/>
      <c r="K353" s="21"/>
      <c r="L353" s="21"/>
      <c r="M353" s="21"/>
    </row>
    <row r="354" spans="1:13" x14ac:dyDescent="0.25">
      <c r="A354" s="21"/>
      <c r="B354" s="104" t="s">
        <v>10</v>
      </c>
      <c r="C354" s="106">
        <v>50</v>
      </c>
      <c r="D354" s="106">
        <v>50</v>
      </c>
      <c r="E354" s="106">
        <v>12</v>
      </c>
      <c r="F354" s="238">
        <v>38</v>
      </c>
      <c r="G354" s="239"/>
      <c r="H354" s="106">
        <v>38</v>
      </c>
      <c r="I354" s="106">
        <v>14</v>
      </c>
      <c r="J354" s="21"/>
      <c r="K354" s="21"/>
      <c r="L354" s="21"/>
      <c r="M354" s="21"/>
    </row>
    <row r="355" spans="1:13" x14ac:dyDescent="0.25">
      <c r="A355" s="21"/>
      <c r="B355" s="107" t="s">
        <v>15</v>
      </c>
      <c r="C355" s="106">
        <v>10</v>
      </c>
      <c r="D355" s="106">
        <v>10</v>
      </c>
      <c r="E355" s="106">
        <v>0</v>
      </c>
      <c r="F355" s="238">
        <v>10</v>
      </c>
      <c r="G355" s="239"/>
      <c r="H355" s="106">
        <v>10</v>
      </c>
      <c r="I355" s="106">
        <v>0</v>
      </c>
      <c r="J355" s="21"/>
      <c r="K355" s="21"/>
      <c r="L355" s="21"/>
      <c r="M355" s="21"/>
    </row>
    <row r="356" spans="1:13" x14ac:dyDescent="0.25">
      <c r="A356" s="21"/>
      <c r="B356" s="14" t="s">
        <v>46</v>
      </c>
      <c r="C356" s="66">
        <f>SUM(C353:C355)</f>
        <v>80</v>
      </c>
      <c r="D356" s="66">
        <f>SUM(D353:D355)</f>
        <v>120</v>
      </c>
      <c r="E356" s="66">
        <f>SUM(E353:E355)</f>
        <v>24</v>
      </c>
      <c r="F356" s="179">
        <v>338</v>
      </c>
      <c r="G356" s="180"/>
      <c r="H356" s="66">
        <v>358</v>
      </c>
      <c r="I356" s="66">
        <v>50</v>
      </c>
      <c r="J356" s="21"/>
      <c r="K356" s="21"/>
      <c r="L356" s="21"/>
      <c r="M356" s="21"/>
    </row>
    <row r="357" spans="1:13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</row>
    <row r="358" spans="1:13" x14ac:dyDescent="0.25">
      <c r="A358" s="21"/>
      <c r="B358" s="174" t="s">
        <v>144</v>
      </c>
      <c r="C358" s="174"/>
      <c r="D358" s="174"/>
      <c r="E358" s="174"/>
      <c r="F358" s="174"/>
      <c r="G358" s="174"/>
      <c r="H358" s="174"/>
      <c r="I358" s="174"/>
      <c r="J358" s="174"/>
      <c r="K358" s="174"/>
      <c r="L358" s="21"/>
      <c r="M358" s="21"/>
    </row>
    <row r="359" spans="1:13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156" t="s">
        <v>71</v>
      </c>
      <c r="K359" s="156"/>
      <c r="L359" s="156"/>
      <c r="M359" s="21"/>
    </row>
    <row r="360" spans="1:13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</row>
    <row r="361" spans="1:13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</row>
    <row r="362" spans="1:13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</row>
    <row r="363" spans="1:13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</row>
    <row r="364" spans="1:13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</row>
    <row r="365" spans="1:13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</row>
    <row r="366" spans="1:13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</row>
    <row r="367" spans="1:13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</row>
    <row r="368" spans="1:13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</row>
    <row r="369" spans="1:13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</row>
    <row r="370" spans="1:13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</row>
    <row r="371" spans="1:13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</row>
    <row r="372" spans="1:13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</row>
    <row r="373" spans="1:13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</row>
    <row r="374" spans="1:13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</row>
    <row r="375" spans="1:13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</row>
    <row r="376" spans="1:13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</row>
    <row r="377" spans="1:13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</row>
    <row r="378" spans="1:13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</row>
    <row r="379" spans="1:13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</row>
    <row r="380" spans="1:13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</row>
    <row r="381" spans="1:13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</row>
    <row r="382" spans="1:13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</row>
    <row r="383" spans="1:13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</row>
    <row r="384" spans="1:13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</row>
    <row r="385" spans="1:13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</row>
    <row r="386" spans="1:13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</row>
    <row r="387" spans="1:13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</row>
    <row r="388" spans="1:13" x14ac:dyDescent="0.25">
      <c r="A388" s="21"/>
      <c r="B388" s="21"/>
      <c r="C388" s="183" t="s">
        <v>145</v>
      </c>
      <c r="D388" s="183"/>
      <c r="E388" s="183"/>
      <c r="F388" s="183"/>
      <c r="G388" s="183"/>
      <c r="H388" s="183"/>
      <c r="I388" s="183"/>
      <c r="J388" s="183"/>
      <c r="K388" s="183"/>
      <c r="L388" s="21"/>
      <c r="M388" s="21"/>
    </row>
    <row r="389" spans="1:13" x14ac:dyDescent="0.25">
      <c r="A389" s="21"/>
      <c r="B389" s="15" t="s">
        <v>264</v>
      </c>
      <c r="C389" s="24"/>
      <c r="D389" s="24"/>
      <c r="E389" s="24"/>
      <c r="F389" s="21"/>
      <c r="G389" s="21"/>
      <c r="H389" s="21"/>
      <c r="I389" s="21"/>
      <c r="J389" s="21"/>
      <c r="K389" s="21"/>
      <c r="L389" s="21"/>
      <c r="M389" s="21"/>
    </row>
    <row r="390" spans="1:13" x14ac:dyDescent="0.25">
      <c r="A390" s="21"/>
      <c r="B390" s="15"/>
      <c r="C390" s="24"/>
      <c r="D390" s="24"/>
      <c r="E390" s="24"/>
      <c r="F390" s="21"/>
      <c r="G390" s="21"/>
      <c r="H390" s="21"/>
      <c r="I390" s="21"/>
      <c r="J390" s="21"/>
      <c r="K390" s="21"/>
      <c r="L390" s="21"/>
      <c r="M390" s="21"/>
    </row>
    <row r="391" spans="1:13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</row>
    <row r="392" spans="1:13" x14ac:dyDescent="0.25">
      <c r="A392" s="21"/>
      <c r="B392" s="21"/>
      <c r="C392" s="183" t="s">
        <v>146</v>
      </c>
      <c r="D392" s="183"/>
      <c r="E392" s="183"/>
      <c r="F392" s="183"/>
      <c r="G392" s="183"/>
      <c r="H392" s="183"/>
      <c r="I392" s="183"/>
      <c r="J392" s="183"/>
      <c r="K392" s="183"/>
      <c r="L392" s="21"/>
      <c r="M392" s="21"/>
    </row>
    <row r="393" spans="1:13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</row>
    <row r="394" spans="1:13" x14ac:dyDescent="0.25">
      <c r="A394" s="21"/>
      <c r="B394" s="15" t="s">
        <v>265</v>
      </c>
      <c r="C394" s="24"/>
      <c r="D394" s="24"/>
      <c r="E394" s="24"/>
      <c r="F394" s="24"/>
      <c r="G394" s="24"/>
      <c r="H394" s="24"/>
      <c r="I394" s="24"/>
      <c r="J394" s="21"/>
      <c r="K394" s="21"/>
      <c r="L394" s="21"/>
      <c r="M394" s="21"/>
    </row>
    <row r="395" spans="1:13" x14ac:dyDescent="0.25">
      <c r="A395" s="21"/>
      <c r="B395" s="15" t="s">
        <v>147</v>
      </c>
      <c r="C395" s="24"/>
      <c r="D395" s="24"/>
      <c r="E395" s="24"/>
      <c r="F395" s="24"/>
      <c r="G395" s="24"/>
      <c r="H395" s="24"/>
      <c r="I395" s="24"/>
      <c r="J395" s="21"/>
      <c r="K395" s="21"/>
      <c r="L395" s="21"/>
      <c r="M395" s="21"/>
    </row>
    <row r="396" spans="1:13" x14ac:dyDescent="0.25">
      <c r="A396" s="21"/>
      <c r="B396" s="21"/>
      <c r="C396" s="21"/>
      <c r="D396" s="21"/>
      <c r="E396" s="21"/>
      <c r="F396" s="21"/>
      <c r="G396" s="21"/>
      <c r="H396" s="21"/>
      <c r="I396" s="11" t="s">
        <v>63</v>
      </c>
      <c r="J396" s="21"/>
      <c r="K396" s="21"/>
      <c r="L396" s="21"/>
      <c r="M396" s="21"/>
    </row>
    <row r="397" spans="1:13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</row>
    <row r="398" spans="1:13" x14ac:dyDescent="0.25">
      <c r="A398" s="21"/>
      <c r="B398" s="170" t="s">
        <v>47</v>
      </c>
      <c r="C398" s="163" t="s">
        <v>111</v>
      </c>
      <c r="D398" s="164"/>
      <c r="E398" s="165"/>
      <c r="F398" s="218" t="s">
        <v>124</v>
      </c>
      <c r="G398" s="219"/>
      <c r="H398" s="219"/>
      <c r="I398" s="220"/>
      <c r="J398" s="21"/>
      <c r="K398" s="21"/>
      <c r="L398" s="21"/>
      <c r="M398" s="21"/>
    </row>
    <row r="399" spans="1:13" x14ac:dyDescent="0.25">
      <c r="A399" s="21"/>
      <c r="B399" s="171"/>
      <c r="C399" s="166"/>
      <c r="D399" s="167"/>
      <c r="E399" s="168"/>
      <c r="F399" s="166"/>
      <c r="G399" s="167"/>
      <c r="H399" s="167"/>
      <c r="I399" s="168"/>
      <c r="J399" s="21"/>
      <c r="K399" s="21"/>
      <c r="L399" s="21"/>
      <c r="M399" s="21"/>
    </row>
    <row r="400" spans="1:13" ht="31.5" x14ac:dyDescent="0.25">
      <c r="A400" s="21"/>
      <c r="B400" s="172"/>
      <c r="C400" s="57" t="s">
        <v>2</v>
      </c>
      <c r="D400" s="57" t="s">
        <v>3</v>
      </c>
      <c r="E400" s="57" t="s">
        <v>45</v>
      </c>
      <c r="F400" s="199" t="s">
        <v>2</v>
      </c>
      <c r="G400" s="200"/>
      <c r="H400" s="57" t="s">
        <v>3</v>
      </c>
      <c r="I400" s="57" t="s">
        <v>45</v>
      </c>
      <c r="J400" s="21"/>
      <c r="K400" s="21"/>
      <c r="L400" s="21"/>
      <c r="M400" s="21"/>
    </row>
    <row r="401" spans="1:13" x14ac:dyDescent="0.25">
      <c r="A401" s="21"/>
      <c r="B401" s="12" t="s">
        <v>5</v>
      </c>
      <c r="C401" s="64">
        <v>31</v>
      </c>
      <c r="D401" s="106">
        <v>31</v>
      </c>
      <c r="E401" s="64">
        <v>26</v>
      </c>
      <c r="F401" s="238">
        <v>50</v>
      </c>
      <c r="G401" s="239"/>
      <c r="H401" s="106">
        <v>50</v>
      </c>
      <c r="I401" s="106">
        <v>0</v>
      </c>
      <c r="J401" s="21"/>
      <c r="K401" s="21"/>
      <c r="L401" s="21"/>
      <c r="M401" s="21"/>
    </row>
    <row r="402" spans="1:13" x14ac:dyDescent="0.25">
      <c r="A402" s="21"/>
      <c r="B402" s="104" t="s">
        <v>10</v>
      </c>
      <c r="C402" s="103">
        <v>40</v>
      </c>
      <c r="D402" s="106">
        <v>40</v>
      </c>
      <c r="E402" s="103">
        <v>0</v>
      </c>
      <c r="F402" s="238">
        <v>43</v>
      </c>
      <c r="G402" s="239"/>
      <c r="H402" s="106">
        <v>43</v>
      </c>
      <c r="I402" s="106">
        <v>0</v>
      </c>
      <c r="J402" s="21"/>
      <c r="K402" s="21"/>
      <c r="L402" s="21"/>
      <c r="M402" s="21"/>
    </row>
    <row r="403" spans="1:13" x14ac:dyDescent="0.25">
      <c r="A403" s="21"/>
      <c r="B403" s="107" t="s">
        <v>15</v>
      </c>
      <c r="C403" s="64">
        <v>15</v>
      </c>
      <c r="D403" s="106">
        <v>15</v>
      </c>
      <c r="E403" s="64">
        <v>0</v>
      </c>
      <c r="F403" s="238">
        <v>15</v>
      </c>
      <c r="G403" s="239"/>
      <c r="H403" s="106">
        <v>15</v>
      </c>
      <c r="I403" s="106">
        <v>0</v>
      </c>
      <c r="J403" s="21"/>
      <c r="K403" s="21"/>
      <c r="L403" s="21"/>
      <c r="M403" s="21"/>
    </row>
    <row r="404" spans="1:13" x14ac:dyDescent="0.25">
      <c r="A404" s="21"/>
      <c r="B404" s="14" t="s">
        <v>46</v>
      </c>
      <c r="C404" s="66">
        <f>SUM(C401:C403)</f>
        <v>86</v>
      </c>
      <c r="D404" s="66">
        <f>SUM(D401:D403)</f>
        <v>86</v>
      </c>
      <c r="E404" s="66">
        <f>SUM(E401:E403)</f>
        <v>26</v>
      </c>
      <c r="F404" s="179">
        <f>SUM(F401:F403)</f>
        <v>108</v>
      </c>
      <c r="G404" s="180"/>
      <c r="H404" s="66">
        <f>SUM(H401:H403)</f>
        <v>108</v>
      </c>
      <c r="I404" s="66">
        <f>SUM(I401:I403)</f>
        <v>0</v>
      </c>
      <c r="J404" s="21"/>
      <c r="K404" s="21"/>
      <c r="L404" s="21"/>
      <c r="M404" s="21"/>
    </row>
    <row r="405" spans="1:13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</row>
    <row r="406" spans="1:13" x14ac:dyDescent="0.25">
      <c r="A406" s="21"/>
      <c r="B406" s="183"/>
      <c r="C406" s="183"/>
      <c r="D406" s="183"/>
      <c r="E406" s="183"/>
      <c r="F406" s="183"/>
      <c r="G406" s="183"/>
      <c r="H406" s="183"/>
      <c r="I406" s="183"/>
      <c r="J406" s="183"/>
      <c r="K406" s="21"/>
      <c r="L406" s="21"/>
      <c r="M406" s="21"/>
    </row>
    <row r="407" spans="1:13" x14ac:dyDescent="0.25">
      <c r="A407" s="21"/>
      <c r="B407" s="178"/>
      <c r="C407" s="178"/>
      <c r="D407" s="178"/>
      <c r="E407" s="178"/>
      <c r="F407" s="178"/>
      <c r="G407" s="178"/>
      <c r="H407" s="178"/>
      <c r="I407" s="178"/>
      <c r="J407" s="178"/>
      <c r="K407" s="178"/>
      <c r="L407" s="21"/>
      <c r="M407" s="21"/>
    </row>
    <row r="408" spans="1:13" x14ac:dyDescent="0.25">
      <c r="A408" s="21"/>
      <c r="B408" s="162"/>
      <c r="C408" s="162"/>
      <c r="D408" s="162"/>
      <c r="E408" s="162"/>
      <c r="F408" s="162"/>
      <c r="G408" s="162"/>
      <c r="H408" s="162"/>
      <c r="I408" s="162"/>
      <c r="J408" s="162"/>
      <c r="K408" s="21"/>
      <c r="L408" s="21"/>
      <c r="M408" s="21"/>
    </row>
    <row r="409" spans="1:13" x14ac:dyDescent="0.25">
      <c r="A409" s="21"/>
      <c r="B409" s="56"/>
      <c r="C409" s="56"/>
      <c r="D409" s="56"/>
      <c r="E409" s="56"/>
      <c r="F409" s="56"/>
      <c r="G409" s="56"/>
      <c r="H409" s="56"/>
      <c r="I409" s="11"/>
      <c r="J409" s="11"/>
      <c r="K409" s="21"/>
      <c r="L409" s="21"/>
      <c r="M409" s="21"/>
    </row>
    <row r="410" spans="1:13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</row>
    <row r="411" spans="1:13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</row>
    <row r="412" spans="1:13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</row>
    <row r="413" spans="1:13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</row>
    <row r="414" spans="1:13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</row>
    <row r="415" spans="1:13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</row>
    <row r="416" spans="1:13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</row>
    <row r="417" spans="1:12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</row>
    <row r="418" spans="1:12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</row>
    <row r="419" spans="1:12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</row>
    <row r="420" spans="1:12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</row>
    <row r="421" spans="1:12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</row>
    <row r="422" spans="1:12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</row>
    <row r="423" spans="1:12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</row>
    <row r="424" spans="1:12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</row>
    <row r="425" spans="1:12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</row>
    <row r="426" spans="1:12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</row>
    <row r="427" spans="1:12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</row>
    <row r="428" spans="1:12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</row>
    <row r="429" spans="1:12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</row>
    <row r="430" spans="1:12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</row>
    <row r="431" spans="1:12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</row>
  </sheetData>
  <autoFilter ref="A6:K45"/>
  <mergeCells count="168">
    <mergeCell ref="C137:E137"/>
    <mergeCell ref="H123:I123"/>
    <mergeCell ref="C288:K288"/>
    <mergeCell ref="B406:J406"/>
    <mergeCell ref="F309:G309"/>
    <mergeCell ref="F352:G352"/>
    <mergeCell ref="F353:G353"/>
    <mergeCell ref="F354:G354"/>
    <mergeCell ref="F355:G355"/>
    <mergeCell ref="F356:G356"/>
    <mergeCell ref="B358:K358"/>
    <mergeCell ref="F325:G325"/>
    <mergeCell ref="F320:G320"/>
    <mergeCell ref="F321:G321"/>
    <mergeCell ref="F322:G322"/>
    <mergeCell ref="F324:G324"/>
    <mergeCell ref="C345:K345"/>
    <mergeCell ref="B350:B352"/>
    <mergeCell ref="C350:E351"/>
    <mergeCell ref="F350:I351"/>
    <mergeCell ref="J328:L328"/>
    <mergeCell ref="C201:D202"/>
    <mergeCell ref="B197:I197"/>
    <mergeCell ref="E205:G205"/>
    <mergeCell ref="E206:G206"/>
    <mergeCell ref="B407:K407"/>
    <mergeCell ref="B408:J408"/>
    <mergeCell ref="F403:G403"/>
    <mergeCell ref="F404:G404"/>
    <mergeCell ref="C388:K388"/>
    <mergeCell ref="C392:K392"/>
    <mergeCell ref="B398:B400"/>
    <mergeCell ref="C398:E399"/>
    <mergeCell ref="F398:I399"/>
    <mergeCell ref="F400:G400"/>
    <mergeCell ref="F401:G401"/>
    <mergeCell ref="F402:G402"/>
    <mergeCell ref="B250:B252"/>
    <mergeCell ref="C250:E251"/>
    <mergeCell ref="H203:I203"/>
    <mergeCell ref="E201:I202"/>
    <mergeCell ref="E200:H200"/>
    <mergeCell ref="B182:J182"/>
    <mergeCell ref="H205:I205"/>
    <mergeCell ref="B327:K327"/>
    <mergeCell ref="B318:B320"/>
    <mergeCell ref="C318:E319"/>
    <mergeCell ref="F318:I319"/>
    <mergeCell ref="F284:G284"/>
    <mergeCell ref="F285:G285"/>
    <mergeCell ref="H230:I230"/>
    <mergeCell ref="H226:I226"/>
    <mergeCell ref="H227:I227"/>
    <mergeCell ref="H228:I228"/>
    <mergeCell ref="H229:I229"/>
    <mergeCell ref="H206:I206"/>
    <mergeCell ref="F283:G283"/>
    <mergeCell ref="B208:J208"/>
    <mergeCell ref="H209:I209"/>
    <mergeCell ref="E203:G203"/>
    <mergeCell ref="E204:G204"/>
    <mergeCell ref="B66:C66"/>
    <mergeCell ref="A21:A32"/>
    <mergeCell ref="B21:B32"/>
    <mergeCell ref="A36:A44"/>
    <mergeCell ref="B36:B44"/>
    <mergeCell ref="A45:C45"/>
    <mergeCell ref="B33:B35"/>
    <mergeCell ref="A33:A35"/>
    <mergeCell ref="B99:C99"/>
    <mergeCell ref="B83:C83"/>
    <mergeCell ref="B73:C73"/>
    <mergeCell ref="A58:B58"/>
    <mergeCell ref="A1:K1"/>
    <mergeCell ref="A4:K4"/>
    <mergeCell ref="A5:K5"/>
    <mergeCell ref="A2:K2"/>
    <mergeCell ref="H204:I204"/>
    <mergeCell ref="I150:J150"/>
    <mergeCell ref="F115:G115"/>
    <mergeCell ref="F116:G116"/>
    <mergeCell ref="F117:G117"/>
    <mergeCell ref="F118:G118"/>
    <mergeCell ref="F119:G119"/>
    <mergeCell ref="F120:G120"/>
    <mergeCell ref="A112:K112"/>
    <mergeCell ref="A122:K122"/>
    <mergeCell ref="B114:B115"/>
    <mergeCell ref="C114:E114"/>
    <mergeCell ref="F114:I114"/>
    <mergeCell ref="B196:F196"/>
    <mergeCell ref="A7:A20"/>
    <mergeCell ref="B7:B20"/>
    <mergeCell ref="A110:J110"/>
    <mergeCell ref="B108:J108"/>
    <mergeCell ref="B65:F65"/>
    <mergeCell ref="I183:J183"/>
    <mergeCell ref="F297:G297"/>
    <mergeCell ref="F305:G305"/>
    <mergeCell ref="F306:G306"/>
    <mergeCell ref="F307:G307"/>
    <mergeCell ref="B303:B305"/>
    <mergeCell ref="C303:E304"/>
    <mergeCell ref="F303:I304"/>
    <mergeCell ref="F310:G310"/>
    <mergeCell ref="C299:K299"/>
    <mergeCell ref="B291:B293"/>
    <mergeCell ref="C291:E292"/>
    <mergeCell ref="F291:I292"/>
    <mergeCell ref="F293:G293"/>
    <mergeCell ref="F294:G294"/>
    <mergeCell ref="F295:G295"/>
    <mergeCell ref="F224:I225"/>
    <mergeCell ref="H256:I256"/>
    <mergeCell ref="F250:I251"/>
    <mergeCell ref="B259:J259"/>
    <mergeCell ref="H260:I260"/>
    <mergeCell ref="B232:J232"/>
    <mergeCell ref="H233:I233"/>
    <mergeCell ref="B247:J248"/>
    <mergeCell ref="C143:D144"/>
    <mergeCell ref="C314:K314"/>
    <mergeCell ref="I145:J145"/>
    <mergeCell ref="I146:J146"/>
    <mergeCell ref="I147:J147"/>
    <mergeCell ref="I148:J148"/>
    <mergeCell ref="B287:K287"/>
    <mergeCell ref="B221:J222"/>
    <mergeCell ref="B275:I275"/>
    <mergeCell ref="B281:B283"/>
    <mergeCell ref="C281:E282"/>
    <mergeCell ref="F281:I282"/>
    <mergeCell ref="F176:G176"/>
    <mergeCell ref="F177:G177"/>
    <mergeCell ref="B143:B145"/>
    <mergeCell ref="H252:I252"/>
    <mergeCell ref="H253:I253"/>
    <mergeCell ref="H254:I254"/>
    <mergeCell ref="H255:I255"/>
    <mergeCell ref="H257:I257"/>
    <mergeCell ref="B224:B226"/>
    <mergeCell ref="C224:E225"/>
    <mergeCell ref="F178:G178"/>
    <mergeCell ref="F179:G179"/>
    <mergeCell ref="E143:F144"/>
    <mergeCell ref="B201:B203"/>
    <mergeCell ref="J359:L359"/>
    <mergeCell ref="A138:K138"/>
    <mergeCell ref="G143:H144"/>
    <mergeCell ref="I143:K144"/>
    <mergeCell ref="B152:J152"/>
    <mergeCell ref="J153:K153"/>
    <mergeCell ref="C164:H164"/>
    <mergeCell ref="B165:K165"/>
    <mergeCell ref="B172:K172"/>
    <mergeCell ref="C174:E175"/>
    <mergeCell ref="F174:I175"/>
    <mergeCell ref="B174:B176"/>
    <mergeCell ref="B166:C166"/>
    <mergeCell ref="H166:J166"/>
    <mergeCell ref="B167:C167"/>
    <mergeCell ref="I167:J167"/>
    <mergeCell ref="F296:G296"/>
    <mergeCell ref="B289:L289"/>
    <mergeCell ref="F308:G308"/>
    <mergeCell ref="F323:G323"/>
    <mergeCell ref="F180:G180"/>
    <mergeCell ref="I149:J14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zoomScale="73" zoomScaleNormal="73" workbookViewId="0">
      <selection activeCell="W24" sqref="W24"/>
    </sheetView>
  </sheetViews>
  <sheetFormatPr defaultRowHeight="15" x14ac:dyDescent="0.25"/>
  <cols>
    <col min="1" max="1" width="4.85546875" customWidth="1"/>
    <col min="2" max="2" width="18.7109375" customWidth="1"/>
    <col min="3" max="3" width="33.7109375" customWidth="1"/>
    <col min="4" max="4" width="8.7109375" customWidth="1"/>
    <col min="5" max="5" width="17.5703125" customWidth="1"/>
    <col min="6" max="6" width="19.28515625" customWidth="1"/>
    <col min="7" max="7" width="19" customWidth="1"/>
    <col min="8" max="8" width="19.140625" customWidth="1"/>
    <col min="9" max="9" width="11.28515625" customWidth="1"/>
    <col min="10" max="10" width="10.7109375" customWidth="1"/>
    <col min="11" max="11" width="11.140625" customWidth="1"/>
  </cols>
  <sheetData>
    <row r="2" spans="1:11" ht="120" customHeight="1" x14ac:dyDescent="0.25">
      <c r="A2" s="31"/>
      <c r="B2" s="31" t="s">
        <v>29</v>
      </c>
      <c r="C2" s="31" t="s">
        <v>1</v>
      </c>
      <c r="D2" s="31" t="s">
        <v>91</v>
      </c>
      <c r="E2" s="31" t="s">
        <v>92</v>
      </c>
      <c r="F2" s="31" t="s">
        <v>93</v>
      </c>
      <c r="G2" s="31" t="s">
        <v>77</v>
      </c>
      <c r="H2" s="31" t="s">
        <v>78</v>
      </c>
      <c r="I2" s="31" t="s">
        <v>94</v>
      </c>
      <c r="J2" s="31" t="s">
        <v>30</v>
      </c>
      <c r="K2" s="31" t="s">
        <v>31</v>
      </c>
    </row>
    <row r="3" spans="1:11" x14ac:dyDescent="0.25">
      <c r="A3" s="249" t="s">
        <v>4</v>
      </c>
      <c r="B3" s="251" t="s">
        <v>5</v>
      </c>
      <c r="C3" s="32" t="s">
        <v>97</v>
      </c>
      <c r="D3" s="33">
        <v>1515</v>
      </c>
      <c r="E3" s="33">
        <v>1515</v>
      </c>
      <c r="F3" s="33">
        <v>0</v>
      </c>
      <c r="G3" s="33">
        <v>0</v>
      </c>
      <c r="H3" s="33">
        <v>0</v>
      </c>
      <c r="I3" s="33">
        <f>F3+G3+H3</f>
        <v>0</v>
      </c>
      <c r="J3" s="34">
        <f>I3/D3*100</f>
        <v>0</v>
      </c>
      <c r="K3" s="35">
        <f>I3/E3*100</f>
        <v>0</v>
      </c>
    </row>
    <row r="4" spans="1:11" x14ac:dyDescent="0.25">
      <c r="A4" s="249"/>
      <c r="B4" s="249"/>
      <c r="C4" s="32" t="s">
        <v>6</v>
      </c>
      <c r="D4" s="33">
        <v>8</v>
      </c>
      <c r="E4" s="33">
        <v>32</v>
      </c>
      <c r="F4" s="33">
        <v>0</v>
      </c>
      <c r="G4" s="33">
        <v>0</v>
      </c>
      <c r="H4" s="33">
        <v>0</v>
      </c>
      <c r="I4" s="33">
        <f t="shared" ref="I4:I17" si="0">F4+G4+H4</f>
        <v>0</v>
      </c>
      <c r="J4" s="34">
        <f t="shared" ref="J4:J18" si="1">I4/D4*100</f>
        <v>0</v>
      </c>
      <c r="K4" s="35">
        <f t="shared" ref="K4:K17" si="2">I4/E4*100</f>
        <v>0</v>
      </c>
    </row>
    <row r="5" spans="1:11" x14ac:dyDescent="0.25">
      <c r="A5" s="249"/>
      <c r="B5" s="249"/>
      <c r="C5" s="32" t="s">
        <v>98</v>
      </c>
      <c r="D5" s="33">
        <v>150</v>
      </c>
      <c r="E5" s="33">
        <v>150</v>
      </c>
      <c r="F5" s="33">
        <v>0</v>
      </c>
      <c r="G5" s="33">
        <v>0</v>
      </c>
      <c r="H5" s="33">
        <v>0</v>
      </c>
      <c r="I5" s="33">
        <f t="shared" si="0"/>
        <v>0</v>
      </c>
      <c r="J5" s="34">
        <f t="shared" si="1"/>
        <v>0</v>
      </c>
      <c r="K5" s="35">
        <f t="shared" si="2"/>
        <v>0</v>
      </c>
    </row>
    <row r="6" spans="1:11" x14ac:dyDescent="0.25">
      <c r="A6" s="249"/>
      <c r="B6" s="249"/>
      <c r="C6" s="32" t="s">
        <v>99</v>
      </c>
      <c r="D6" s="33">
        <v>541</v>
      </c>
      <c r="E6" s="33">
        <v>541</v>
      </c>
      <c r="F6" s="33">
        <v>0</v>
      </c>
      <c r="G6" s="33">
        <v>0</v>
      </c>
      <c r="H6" s="33">
        <v>13</v>
      </c>
      <c r="I6" s="33">
        <f t="shared" si="0"/>
        <v>13</v>
      </c>
      <c r="J6" s="34">
        <f t="shared" si="1"/>
        <v>2.4029574861367835</v>
      </c>
      <c r="K6" s="35">
        <f t="shared" si="2"/>
        <v>2.4029574861367835</v>
      </c>
    </row>
    <row r="7" spans="1:11" x14ac:dyDescent="0.25">
      <c r="A7" s="249"/>
      <c r="B7" s="249"/>
      <c r="C7" s="32" t="s">
        <v>100</v>
      </c>
      <c r="D7" s="33">
        <v>130</v>
      </c>
      <c r="E7" s="33">
        <v>130</v>
      </c>
      <c r="F7" s="33">
        <v>0</v>
      </c>
      <c r="G7" s="33">
        <v>0</v>
      </c>
      <c r="H7" s="33">
        <v>0</v>
      </c>
      <c r="I7" s="33">
        <f t="shared" si="0"/>
        <v>0</v>
      </c>
      <c r="J7" s="34">
        <f t="shared" si="1"/>
        <v>0</v>
      </c>
      <c r="K7" s="35">
        <f t="shared" si="2"/>
        <v>0</v>
      </c>
    </row>
    <row r="8" spans="1:11" x14ac:dyDescent="0.25">
      <c r="A8" s="249"/>
      <c r="B8" s="249"/>
      <c r="C8" s="32" t="s">
        <v>101</v>
      </c>
      <c r="D8" s="33">
        <v>350</v>
      </c>
      <c r="E8" s="33">
        <v>350</v>
      </c>
      <c r="F8" s="33">
        <v>0</v>
      </c>
      <c r="G8" s="33">
        <v>0</v>
      </c>
      <c r="H8" s="33">
        <v>34</v>
      </c>
      <c r="I8" s="33">
        <f t="shared" si="0"/>
        <v>34</v>
      </c>
      <c r="J8" s="34">
        <f t="shared" si="1"/>
        <v>9.7142857142857135</v>
      </c>
      <c r="K8" s="35">
        <f t="shared" si="2"/>
        <v>9.7142857142857135</v>
      </c>
    </row>
    <row r="9" spans="1:11" x14ac:dyDescent="0.25">
      <c r="A9" s="249"/>
      <c r="B9" s="249"/>
      <c r="C9" s="32" t="s">
        <v>102</v>
      </c>
      <c r="D9" s="33">
        <v>514</v>
      </c>
      <c r="E9" s="33">
        <v>514</v>
      </c>
      <c r="F9" s="33">
        <v>0</v>
      </c>
      <c r="G9" s="33">
        <v>0</v>
      </c>
      <c r="H9" s="33">
        <v>98</v>
      </c>
      <c r="I9" s="33">
        <f t="shared" si="0"/>
        <v>98</v>
      </c>
      <c r="J9" s="34">
        <f t="shared" si="1"/>
        <v>19.066147859922179</v>
      </c>
      <c r="K9" s="35">
        <f t="shared" si="2"/>
        <v>19.066147859922179</v>
      </c>
    </row>
    <row r="10" spans="1:11" x14ac:dyDescent="0.25">
      <c r="A10" s="249"/>
      <c r="B10" s="249"/>
      <c r="C10" s="36" t="s">
        <v>11</v>
      </c>
      <c r="D10" s="33">
        <v>310</v>
      </c>
      <c r="E10" s="33">
        <v>849</v>
      </c>
      <c r="F10" s="33">
        <v>74</v>
      </c>
      <c r="G10" s="33">
        <v>0</v>
      </c>
      <c r="H10" s="33">
        <v>0</v>
      </c>
      <c r="I10" s="33">
        <f t="shared" si="0"/>
        <v>74</v>
      </c>
      <c r="J10" s="34">
        <f t="shared" si="1"/>
        <v>23.870967741935484</v>
      </c>
      <c r="K10" s="35">
        <f t="shared" si="2"/>
        <v>8.7161366313309774</v>
      </c>
    </row>
    <row r="11" spans="1:11" x14ac:dyDescent="0.25">
      <c r="A11" s="249"/>
      <c r="B11" s="249"/>
      <c r="C11" s="32" t="s">
        <v>7</v>
      </c>
      <c r="D11" s="33">
        <v>300</v>
      </c>
      <c r="E11" s="33">
        <v>2100</v>
      </c>
      <c r="F11" s="33">
        <v>0</v>
      </c>
      <c r="G11" s="33">
        <v>0</v>
      </c>
      <c r="H11" s="33">
        <v>0</v>
      </c>
      <c r="I11" s="33">
        <f t="shared" si="0"/>
        <v>0</v>
      </c>
      <c r="J11" s="34">
        <f t="shared" si="1"/>
        <v>0</v>
      </c>
      <c r="K11" s="35">
        <f t="shared" si="2"/>
        <v>0</v>
      </c>
    </row>
    <row r="12" spans="1:11" x14ac:dyDescent="0.25">
      <c r="A12" s="249"/>
      <c r="B12" s="249"/>
      <c r="C12" s="32" t="s">
        <v>80</v>
      </c>
      <c r="D12" s="33">
        <v>2</v>
      </c>
      <c r="E12" s="33">
        <v>6</v>
      </c>
      <c r="F12" s="33">
        <v>0</v>
      </c>
      <c r="G12" s="33">
        <v>0</v>
      </c>
      <c r="H12" s="33">
        <v>0</v>
      </c>
      <c r="I12" s="33">
        <f t="shared" si="0"/>
        <v>0</v>
      </c>
      <c r="J12" s="34">
        <f t="shared" si="1"/>
        <v>0</v>
      </c>
      <c r="K12" s="35">
        <f t="shared" si="2"/>
        <v>0</v>
      </c>
    </row>
    <row r="13" spans="1:11" x14ac:dyDescent="0.25">
      <c r="A13" s="249"/>
      <c r="B13" s="249"/>
      <c r="C13" s="32" t="s">
        <v>76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f t="shared" si="0"/>
        <v>0</v>
      </c>
      <c r="J13" s="34">
        <v>0</v>
      </c>
      <c r="K13" s="35">
        <v>0</v>
      </c>
    </row>
    <row r="14" spans="1:11" ht="25.5" x14ac:dyDescent="0.25">
      <c r="A14" s="249"/>
      <c r="B14" s="249"/>
      <c r="C14" s="32" t="s">
        <v>103</v>
      </c>
      <c r="D14" s="33">
        <v>35</v>
      </c>
      <c r="E14" s="33">
        <v>35</v>
      </c>
      <c r="F14" s="33">
        <v>0</v>
      </c>
      <c r="G14" s="33">
        <v>0</v>
      </c>
      <c r="H14" s="33">
        <v>8</v>
      </c>
      <c r="I14" s="33">
        <f t="shared" si="0"/>
        <v>8</v>
      </c>
      <c r="J14" s="34">
        <f t="shared" si="1"/>
        <v>22.857142857142858</v>
      </c>
      <c r="K14" s="35">
        <f t="shared" si="2"/>
        <v>22.857142857142858</v>
      </c>
    </row>
    <row r="15" spans="1:11" x14ac:dyDescent="0.25">
      <c r="A15" s="249"/>
      <c r="B15" s="249"/>
      <c r="C15" s="32" t="s">
        <v>104</v>
      </c>
      <c r="D15" s="33">
        <v>467</v>
      </c>
      <c r="E15" s="33">
        <v>467</v>
      </c>
      <c r="F15" s="33">
        <v>0</v>
      </c>
      <c r="G15" s="33">
        <v>0</v>
      </c>
      <c r="H15" s="33">
        <v>182</v>
      </c>
      <c r="I15" s="33">
        <f t="shared" si="0"/>
        <v>182</v>
      </c>
      <c r="J15" s="34">
        <f t="shared" si="1"/>
        <v>38.972162740899357</v>
      </c>
      <c r="K15" s="35">
        <f t="shared" si="2"/>
        <v>38.972162740899357</v>
      </c>
    </row>
    <row r="16" spans="1:11" x14ac:dyDescent="0.25">
      <c r="A16" s="249"/>
      <c r="B16" s="249"/>
      <c r="C16" s="36" t="s">
        <v>81</v>
      </c>
      <c r="D16" s="33">
        <v>10</v>
      </c>
      <c r="E16" s="33">
        <v>50</v>
      </c>
      <c r="F16" s="33">
        <v>0</v>
      </c>
      <c r="G16" s="33">
        <v>0</v>
      </c>
      <c r="H16" s="33">
        <v>0</v>
      </c>
      <c r="I16" s="33">
        <f t="shared" si="0"/>
        <v>0</v>
      </c>
      <c r="J16" s="34">
        <f t="shared" si="1"/>
        <v>0</v>
      </c>
      <c r="K16" s="35">
        <f t="shared" si="2"/>
        <v>0</v>
      </c>
    </row>
    <row r="17" spans="1:11" x14ac:dyDescent="0.25">
      <c r="A17" s="249"/>
      <c r="B17" s="249"/>
      <c r="C17" s="32" t="s">
        <v>105</v>
      </c>
      <c r="D17" s="33">
        <v>205</v>
      </c>
      <c r="E17" s="33">
        <v>225</v>
      </c>
      <c r="F17" s="33">
        <v>20</v>
      </c>
      <c r="G17" s="33">
        <v>0</v>
      </c>
      <c r="H17" s="33">
        <v>0</v>
      </c>
      <c r="I17" s="33">
        <f t="shared" si="0"/>
        <v>20</v>
      </c>
      <c r="J17" s="34">
        <f t="shared" si="1"/>
        <v>9.7560975609756095</v>
      </c>
      <c r="K17" s="35">
        <f t="shared" si="2"/>
        <v>8.8888888888888893</v>
      </c>
    </row>
    <row r="18" spans="1:11" x14ac:dyDescent="0.25">
      <c r="A18" s="250"/>
      <c r="B18" s="250"/>
      <c r="C18" s="37" t="s">
        <v>32</v>
      </c>
      <c r="D18" s="38">
        <f t="shared" ref="D18:I18" si="3">SUM(D3:D17)</f>
        <v>4537</v>
      </c>
      <c r="E18" s="38">
        <f t="shared" si="3"/>
        <v>6964</v>
      </c>
      <c r="F18" s="38">
        <f t="shared" si="3"/>
        <v>94</v>
      </c>
      <c r="G18" s="38">
        <f t="shared" si="3"/>
        <v>0</v>
      </c>
      <c r="H18" s="38">
        <f t="shared" si="3"/>
        <v>335</v>
      </c>
      <c r="I18" s="38">
        <f t="shared" si="3"/>
        <v>429</v>
      </c>
      <c r="J18" s="39">
        <f t="shared" si="1"/>
        <v>9.455587392550143</v>
      </c>
      <c r="K18" s="40">
        <f t="shared" ref="K18" si="4">I18*100/E18</f>
        <v>6.1602527283170589</v>
      </c>
    </row>
    <row r="19" spans="1:11" x14ac:dyDescent="0.25">
      <c r="A19" s="251" t="s">
        <v>9</v>
      </c>
      <c r="B19" s="251" t="s">
        <v>10</v>
      </c>
      <c r="C19" s="32" t="s">
        <v>106</v>
      </c>
      <c r="D19" s="33">
        <v>240</v>
      </c>
      <c r="E19" s="33">
        <v>240</v>
      </c>
      <c r="F19" s="33">
        <v>0</v>
      </c>
      <c r="G19" s="33">
        <v>0</v>
      </c>
      <c r="H19" s="33">
        <v>0</v>
      </c>
      <c r="I19" s="33">
        <f>F19+G19+H19</f>
        <v>0</v>
      </c>
      <c r="J19" s="34">
        <f>I19/D19*100</f>
        <v>0</v>
      </c>
      <c r="K19" s="35">
        <f>I19/E19*100</f>
        <v>0</v>
      </c>
    </row>
    <row r="20" spans="1:11" x14ac:dyDescent="0.25">
      <c r="A20" s="249"/>
      <c r="B20" s="249"/>
      <c r="C20" s="32" t="s">
        <v>6</v>
      </c>
      <c r="D20" s="33">
        <v>2</v>
      </c>
      <c r="E20" s="33">
        <v>8</v>
      </c>
      <c r="F20" s="33">
        <v>0</v>
      </c>
      <c r="G20" s="33">
        <v>0</v>
      </c>
      <c r="H20" s="33">
        <v>0</v>
      </c>
      <c r="I20" s="33">
        <f t="shared" ref="I20:I45" si="5">F20+G20+H20</f>
        <v>0</v>
      </c>
      <c r="J20" s="34">
        <f t="shared" ref="J20:J28" si="6">I20/D20*100</f>
        <v>0</v>
      </c>
      <c r="K20" s="35">
        <f t="shared" ref="K20:K28" si="7">I20/E20*100</f>
        <v>0</v>
      </c>
    </row>
    <row r="21" spans="1:11" x14ac:dyDescent="0.25">
      <c r="A21" s="249"/>
      <c r="B21" s="249"/>
      <c r="C21" s="32" t="s">
        <v>99</v>
      </c>
      <c r="D21" s="33">
        <v>77</v>
      </c>
      <c r="E21" s="33">
        <v>77</v>
      </c>
      <c r="F21" s="33">
        <v>0</v>
      </c>
      <c r="G21" s="33">
        <v>0</v>
      </c>
      <c r="H21" s="33">
        <v>20</v>
      </c>
      <c r="I21" s="33">
        <f t="shared" si="5"/>
        <v>20</v>
      </c>
      <c r="J21" s="34">
        <f t="shared" si="6"/>
        <v>25.97402597402597</v>
      </c>
      <c r="K21" s="35">
        <f t="shared" si="7"/>
        <v>25.97402597402597</v>
      </c>
    </row>
    <row r="22" spans="1:11" x14ac:dyDescent="0.25">
      <c r="A22" s="249"/>
      <c r="B22" s="249"/>
      <c r="C22" s="32" t="s">
        <v>104</v>
      </c>
      <c r="D22" s="33">
        <v>100</v>
      </c>
      <c r="E22" s="33">
        <v>100</v>
      </c>
      <c r="F22" s="33">
        <v>0</v>
      </c>
      <c r="G22" s="33">
        <v>0</v>
      </c>
      <c r="H22" s="33">
        <v>45</v>
      </c>
      <c r="I22" s="33">
        <f t="shared" si="5"/>
        <v>45</v>
      </c>
      <c r="J22" s="34">
        <f t="shared" si="6"/>
        <v>45</v>
      </c>
      <c r="K22" s="35">
        <f t="shared" si="7"/>
        <v>45</v>
      </c>
    </row>
    <row r="23" spans="1:11" x14ac:dyDescent="0.25">
      <c r="A23" s="249"/>
      <c r="B23" s="249"/>
      <c r="C23" s="32" t="s">
        <v>101</v>
      </c>
      <c r="D23" s="33">
        <v>112</v>
      </c>
      <c r="E23" s="33">
        <v>112</v>
      </c>
      <c r="F23" s="33">
        <v>0</v>
      </c>
      <c r="G23" s="33">
        <v>0</v>
      </c>
      <c r="H23" s="33">
        <v>20</v>
      </c>
      <c r="I23" s="33">
        <f t="shared" si="5"/>
        <v>20</v>
      </c>
      <c r="J23" s="34">
        <f t="shared" si="6"/>
        <v>17.857142857142858</v>
      </c>
      <c r="K23" s="35">
        <f t="shared" si="7"/>
        <v>17.857142857142858</v>
      </c>
    </row>
    <row r="24" spans="1:11" x14ac:dyDescent="0.25">
      <c r="A24" s="249"/>
      <c r="B24" s="249"/>
      <c r="C24" s="32" t="s">
        <v>102</v>
      </c>
      <c r="D24" s="33">
        <v>135</v>
      </c>
      <c r="E24" s="33">
        <v>135</v>
      </c>
      <c r="F24" s="33">
        <v>0</v>
      </c>
      <c r="G24" s="33">
        <v>0</v>
      </c>
      <c r="H24" s="33">
        <v>58</v>
      </c>
      <c r="I24" s="33">
        <f t="shared" si="5"/>
        <v>58</v>
      </c>
      <c r="J24" s="34">
        <f t="shared" si="6"/>
        <v>42.962962962962962</v>
      </c>
      <c r="K24" s="35">
        <f t="shared" si="7"/>
        <v>42.962962962962962</v>
      </c>
    </row>
    <row r="25" spans="1:11" ht="25.5" x14ac:dyDescent="0.25">
      <c r="A25" s="249"/>
      <c r="B25" s="249"/>
      <c r="C25" s="32" t="s">
        <v>103</v>
      </c>
      <c r="D25" s="33">
        <v>40</v>
      </c>
      <c r="E25" s="33">
        <v>40</v>
      </c>
      <c r="F25" s="33">
        <v>0</v>
      </c>
      <c r="G25" s="33">
        <v>0</v>
      </c>
      <c r="H25" s="33">
        <v>0</v>
      </c>
      <c r="I25" s="33">
        <f t="shared" si="5"/>
        <v>0</v>
      </c>
      <c r="J25" s="34">
        <f t="shared" si="6"/>
        <v>0</v>
      </c>
      <c r="K25" s="35">
        <f t="shared" si="7"/>
        <v>0</v>
      </c>
    </row>
    <row r="26" spans="1:11" x14ac:dyDescent="0.25">
      <c r="A26" s="249"/>
      <c r="B26" s="249"/>
      <c r="C26" s="36" t="s">
        <v>11</v>
      </c>
      <c r="D26" s="33">
        <v>97</v>
      </c>
      <c r="E26" s="33">
        <v>194</v>
      </c>
      <c r="F26" s="33">
        <v>0</v>
      </c>
      <c r="G26" s="33">
        <v>0</v>
      </c>
      <c r="H26" s="33">
        <v>0</v>
      </c>
      <c r="I26" s="33">
        <f t="shared" si="5"/>
        <v>0</v>
      </c>
      <c r="J26" s="34">
        <f t="shared" si="6"/>
        <v>0</v>
      </c>
      <c r="K26" s="35">
        <f t="shared" si="7"/>
        <v>0</v>
      </c>
    </row>
    <row r="27" spans="1:11" x14ac:dyDescent="0.25">
      <c r="A27" s="249"/>
      <c r="B27" s="249"/>
      <c r="C27" s="41" t="s">
        <v>81</v>
      </c>
      <c r="D27" s="33">
        <v>4</v>
      </c>
      <c r="E27" s="33">
        <v>20</v>
      </c>
      <c r="F27" s="33">
        <v>0</v>
      </c>
      <c r="G27" s="33">
        <v>0</v>
      </c>
      <c r="H27" s="33">
        <v>0</v>
      </c>
      <c r="I27" s="33">
        <f t="shared" si="5"/>
        <v>0</v>
      </c>
      <c r="J27" s="34">
        <f t="shared" si="6"/>
        <v>0</v>
      </c>
      <c r="K27" s="35">
        <f t="shared" si="7"/>
        <v>0</v>
      </c>
    </row>
    <row r="28" spans="1:11" x14ac:dyDescent="0.25">
      <c r="A28" s="249"/>
      <c r="B28" s="249"/>
      <c r="C28" s="42" t="s">
        <v>79</v>
      </c>
      <c r="D28" s="43">
        <v>54</v>
      </c>
      <c r="E28" s="43">
        <v>54</v>
      </c>
      <c r="F28" s="43">
        <v>12</v>
      </c>
      <c r="G28" s="43">
        <v>0</v>
      </c>
      <c r="H28" s="43">
        <v>0</v>
      </c>
      <c r="I28" s="33">
        <f t="shared" si="5"/>
        <v>12</v>
      </c>
      <c r="J28" s="34">
        <f t="shared" si="6"/>
        <v>22.222222222222221</v>
      </c>
      <c r="K28" s="35">
        <f t="shared" si="7"/>
        <v>22.222222222222221</v>
      </c>
    </row>
    <row r="29" spans="1:11" x14ac:dyDescent="0.25">
      <c r="A29" s="250"/>
      <c r="B29" s="250"/>
      <c r="C29" s="37" t="s">
        <v>32</v>
      </c>
      <c r="D29" s="38">
        <f t="shared" ref="D29:I29" si="8">SUM(D19:D28)</f>
        <v>861</v>
      </c>
      <c r="E29" s="38">
        <f t="shared" si="8"/>
        <v>980</v>
      </c>
      <c r="F29" s="38">
        <f t="shared" si="8"/>
        <v>12</v>
      </c>
      <c r="G29" s="38">
        <f t="shared" si="8"/>
        <v>0</v>
      </c>
      <c r="H29" s="38">
        <f t="shared" si="8"/>
        <v>143</v>
      </c>
      <c r="I29" s="38">
        <f t="shared" si="8"/>
        <v>155</v>
      </c>
      <c r="J29" s="39">
        <f t="shared" ref="J29" si="9">I29*100/D29</f>
        <v>18.002322880371661</v>
      </c>
      <c r="K29" s="40">
        <f>I29/E29*100</f>
        <v>15.816326530612246</v>
      </c>
    </row>
    <row r="30" spans="1:11" x14ac:dyDescent="0.25">
      <c r="A30" s="243" t="s">
        <v>12</v>
      </c>
      <c r="B30" s="252" t="s">
        <v>15</v>
      </c>
      <c r="C30" s="44" t="s">
        <v>6</v>
      </c>
      <c r="D30" s="45">
        <v>1</v>
      </c>
      <c r="E30" s="45">
        <v>4</v>
      </c>
      <c r="F30" s="33">
        <v>0</v>
      </c>
      <c r="G30" s="33">
        <v>0</v>
      </c>
      <c r="H30" s="45">
        <v>0</v>
      </c>
      <c r="I30" s="33">
        <f t="shared" si="5"/>
        <v>0</v>
      </c>
      <c r="J30" s="34">
        <f>I30/D30*100</f>
        <v>0</v>
      </c>
      <c r="K30" s="35">
        <f>I30/E30*100</f>
        <v>0</v>
      </c>
    </row>
    <row r="31" spans="1:11" x14ac:dyDescent="0.25">
      <c r="A31" s="244"/>
      <c r="B31" s="244"/>
      <c r="C31" s="44" t="s">
        <v>104</v>
      </c>
      <c r="D31" s="45">
        <v>5</v>
      </c>
      <c r="E31" s="45">
        <v>5</v>
      </c>
      <c r="F31" s="33">
        <v>0</v>
      </c>
      <c r="G31" s="33">
        <v>0</v>
      </c>
      <c r="H31" s="45">
        <v>0</v>
      </c>
      <c r="I31" s="33">
        <f t="shared" si="5"/>
        <v>0</v>
      </c>
      <c r="J31" s="34">
        <f t="shared" ref="J31:J36" si="10">I31/D31*100</f>
        <v>0</v>
      </c>
      <c r="K31" s="35">
        <f t="shared" ref="K31:K36" si="11">I31/E31*100</f>
        <v>0</v>
      </c>
    </row>
    <row r="32" spans="1:11" x14ac:dyDescent="0.25">
      <c r="A32" s="244"/>
      <c r="B32" s="244"/>
      <c r="C32" s="44" t="s">
        <v>11</v>
      </c>
      <c r="D32" s="45">
        <v>65</v>
      </c>
      <c r="E32" s="45">
        <v>130</v>
      </c>
      <c r="F32" s="33">
        <v>0</v>
      </c>
      <c r="G32" s="33">
        <v>0</v>
      </c>
      <c r="H32" s="45">
        <v>0</v>
      </c>
      <c r="I32" s="33">
        <f t="shared" si="5"/>
        <v>0</v>
      </c>
      <c r="J32" s="34">
        <f t="shared" si="10"/>
        <v>0</v>
      </c>
      <c r="K32" s="35">
        <f t="shared" si="11"/>
        <v>0</v>
      </c>
    </row>
    <row r="33" spans="1:11" x14ac:dyDescent="0.25">
      <c r="A33" s="244"/>
      <c r="B33" s="244"/>
      <c r="C33" s="44" t="s">
        <v>107</v>
      </c>
      <c r="D33" s="45">
        <v>65</v>
      </c>
      <c r="E33" s="45">
        <v>65</v>
      </c>
      <c r="F33" s="33">
        <v>0</v>
      </c>
      <c r="G33" s="33">
        <v>0</v>
      </c>
      <c r="H33" s="45">
        <v>0</v>
      </c>
      <c r="I33" s="33">
        <f t="shared" si="5"/>
        <v>0</v>
      </c>
      <c r="J33" s="34">
        <f t="shared" si="10"/>
        <v>0</v>
      </c>
      <c r="K33" s="35">
        <f t="shared" si="11"/>
        <v>0</v>
      </c>
    </row>
    <row r="34" spans="1:11" x14ac:dyDescent="0.25">
      <c r="A34" s="244"/>
      <c r="B34" s="244"/>
      <c r="C34" s="44" t="s">
        <v>7</v>
      </c>
      <c r="D34" s="45">
        <v>10</v>
      </c>
      <c r="E34" s="45">
        <v>70</v>
      </c>
      <c r="F34" s="33">
        <v>0</v>
      </c>
      <c r="G34" s="33">
        <v>0</v>
      </c>
      <c r="H34" s="45">
        <v>0</v>
      </c>
      <c r="I34" s="33">
        <f t="shared" si="5"/>
        <v>0</v>
      </c>
      <c r="J34" s="34">
        <f t="shared" si="10"/>
        <v>0</v>
      </c>
      <c r="K34" s="35">
        <f t="shared" si="11"/>
        <v>0</v>
      </c>
    </row>
    <row r="35" spans="1:11" ht="25.5" x14ac:dyDescent="0.25">
      <c r="A35" s="244"/>
      <c r="B35" s="244"/>
      <c r="C35" s="44" t="s">
        <v>103</v>
      </c>
      <c r="D35" s="45">
        <v>15</v>
      </c>
      <c r="E35" s="45">
        <v>15</v>
      </c>
      <c r="F35" s="33">
        <v>0</v>
      </c>
      <c r="G35" s="33">
        <v>0</v>
      </c>
      <c r="H35" s="45">
        <v>5</v>
      </c>
      <c r="I35" s="33">
        <f t="shared" si="5"/>
        <v>5</v>
      </c>
      <c r="J35" s="34">
        <f t="shared" si="10"/>
        <v>33.333333333333329</v>
      </c>
      <c r="K35" s="35">
        <f t="shared" si="11"/>
        <v>33.333333333333329</v>
      </c>
    </row>
    <row r="36" spans="1:11" x14ac:dyDescent="0.25">
      <c r="A36" s="244"/>
      <c r="B36" s="244"/>
      <c r="C36" s="44" t="s">
        <v>81</v>
      </c>
      <c r="D36" s="45">
        <v>5</v>
      </c>
      <c r="E36" s="45">
        <v>25</v>
      </c>
      <c r="F36" s="33">
        <v>0</v>
      </c>
      <c r="G36" s="33">
        <v>0</v>
      </c>
      <c r="H36" s="45">
        <v>0</v>
      </c>
      <c r="I36" s="33">
        <f t="shared" si="5"/>
        <v>0</v>
      </c>
      <c r="J36" s="34">
        <f t="shared" si="10"/>
        <v>0</v>
      </c>
      <c r="K36" s="35">
        <f t="shared" si="11"/>
        <v>0</v>
      </c>
    </row>
    <row r="37" spans="1:11" x14ac:dyDescent="0.25">
      <c r="A37" s="244"/>
      <c r="B37" s="245"/>
      <c r="C37" s="37" t="s">
        <v>32</v>
      </c>
      <c r="D37" s="38">
        <f>SUM(D30:D36)</f>
        <v>166</v>
      </c>
      <c r="E37" s="38">
        <f>SUM(E30:E36)</f>
        <v>314</v>
      </c>
      <c r="F37" s="38">
        <f t="shared" ref="F37:H37" si="12">SUM(F30:F36)</f>
        <v>0</v>
      </c>
      <c r="G37" s="38">
        <f t="shared" si="12"/>
        <v>0</v>
      </c>
      <c r="H37" s="38">
        <f t="shared" si="12"/>
        <v>5</v>
      </c>
      <c r="I37" s="38">
        <f t="shared" si="5"/>
        <v>5</v>
      </c>
      <c r="J37" s="46">
        <f t="shared" ref="J37:K37" si="13">H37*100/D37</f>
        <v>3.0120481927710845</v>
      </c>
      <c r="K37" s="46">
        <f t="shared" si="13"/>
        <v>1.5923566878980893</v>
      </c>
    </row>
    <row r="38" spans="1:11" x14ac:dyDescent="0.25">
      <c r="A38" s="243" t="s">
        <v>13</v>
      </c>
      <c r="B38" s="243" t="s">
        <v>14</v>
      </c>
      <c r="C38" s="44" t="s">
        <v>106</v>
      </c>
      <c r="D38" s="45">
        <v>70</v>
      </c>
      <c r="E38" s="45">
        <v>70</v>
      </c>
      <c r="F38" s="33">
        <v>0</v>
      </c>
      <c r="G38" s="45">
        <v>0</v>
      </c>
      <c r="H38" s="45">
        <v>0</v>
      </c>
      <c r="I38" s="33">
        <f t="shared" si="5"/>
        <v>0</v>
      </c>
      <c r="J38" s="34">
        <f>I38/D38*100</f>
        <v>0</v>
      </c>
      <c r="K38" s="35">
        <f>I38/E38*100</f>
        <v>0</v>
      </c>
    </row>
    <row r="39" spans="1:11" x14ac:dyDescent="0.25">
      <c r="A39" s="244"/>
      <c r="B39" s="244"/>
      <c r="C39" s="42" t="s">
        <v>6</v>
      </c>
      <c r="D39" s="45">
        <v>1</v>
      </c>
      <c r="E39" s="45">
        <v>4</v>
      </c>
      <c r="F39" s="33">
        <v>0</v>
      </c>
      <c r="G39" s="45">
        <v>0</v>
      </c>
      <c r="H39" s="45">
        <v>0</v>
      </c>
      <c r="I39" s="33">
        <f t="shared" si="5"/>
        <v>0</v>
      </c>
      <c r="J39" s="34">
        <f t="shared" ref="J39:J44" si="14">I39/D39*100</f>
        <v>0</v>
      </c>
      <c r="K39" s="35">
        <f t="shared" ref="K39:K44" si="15">I39/E39*100</f>
        <v>0</v>
      </c>
    </row>
    <row r="40" spans="1:11" x14ac:dyDescent="0.25">
      <c r="A40" s="244"/>
      <c r="B40" s="244"/>
      <c r="C40" s="44" t="s">
        <v>100</v>
      </c>
      <c r="D40" s="45">
        <v>10</v>
      </c>
      <c r="E40" s="45">
        <v>10</v>
      </c>
      <c r="F40" s="33">
        <v>0</v>
      </c>
      <c r="G40" s="45">
        <v>2</v>
      </c>
      <c r="H40" s="45">
        <v>0</v>
      </c>
      <c r="I40" s="33">
        <f t="shared" si="5"/>
        <v>2</v>
      </c>
      <c r="J40" s="34">
        <f t="shared" si="14"/>
        <v>20</v>
      </c>
      <c r="K40" s="35">
        <f t="shared" si="15"/>
        <v>20</v>
      </c>
    </row>
    <row r="41" spans="1:11" x14ac:dyDescent="0.25">
      <c r="A41" s="244"/>
      <c r="B41" s="244"/>
      <c r="C41" s="44" t="s">
        <v>101</v>
      </c>
      <c r="D41" s="45">
        <v>43</v>
      </c>
      <c r="E41" s="45">
        <v>43</v>
      </c>
      <c r="F41" s="33">
        <v>0</v>
      </c>
      <c r="G41" s="45">
        <v>0</v>
      </c>
      <c r="H41" s="45">
        <v>9</v>
      </c>
      <c r="I41" s="33">
        <f t="shared" si="5"/>
        <v>9</v>
      </c>
      <c r="J41" s="34">
        <f t="shared" si="14"/>
        <v>20.930232558139537</v>
      </c>
      <c r="K41" s="35">
        <f t="shared" si="15"/>
        <v>20.930232558139537</v>
      </c>
    </row>
    <row r="42" spans="1:11" x14ac:dyDescent="0.25">
      <c r="A42" s="244"/>
      <c r="B42" s="244"/>
      <c r="C42" s="42" t="s">
        <v>11</v>
      </c>
      <c r="D42" s="45">
        <v>30</v>
      </c>
      <c r="E42" s="45">
        <v>60</v>
      </c>
      <c r="F42" s="33">
        <v>0</v>
      </c>
      <c r="G42" s="45">
        <v>0</v>
      </c>
      <c r="H42" s="45">
        <v>0</v>
      </c>
      <c r="I42" s="33">
        <f t="shared" si="5"/>
        <v>0</v>
      </c>
      <c r="J42" s="34">
        <f t="shared" si="14"/>
        <v>0</v>
      </c>
      <c r="K42" s="35">
        <f t="shared" si="15"/>
        <v>0</v>
      </c>
    </row>
    <row r="43" spans="1:11" x14ac:dyDescent="0.25">
      <c r="A43" s="244"/>
      <c r="B43" s="244"/>
      <c r="C43" s="42" t="s">
        <v>102</v>
      </c>
      <c r="D43" s="45">
        <v>50</v>
      </c>
      <c r="E43" s="45">
        <v>50</v>
      </c>
      <c r="F43" s="33">
        <v>0</v>
      </c>
      <c r="G43" s="45">
        <v>0</v>
      </c>
      <c r="H43" s="45">
        <v>0</v>
      </c>
      <c r="I43" s="33">
        <f t="shared" si="5"/>
        <v>0</v>
      </c>
      <c r="J43" s="34">
        <f t="shared" si="14"/>
        <v>0</v>
      </c>
      <c r="K43" s="35">
        <f t="shared" si="15"/>
        <v>0</v>
      </c>
    </row>
    <row r="44" spans="1:11" x14ac:dyDescent="0.25">
      <c r="A44" s="244"/>
      <c r="B44" s="245"/>
      <c r="C44" s="47" t="s">
        <v>32</v>
      </c>
      <c r="D44" s="47">
        <f>SUM(D38:D43)</f>
        <v>204</v>
      </c>
      <c r="E44" s="47">
        <v>237</v>
      </c>
      <c r="F44" s="47">
        <v>0</v>
      </c>
      <c r="G44" s="47">
        <v>2</v>
      </c>
      <c r="H44" s="47">
        <v>9</v>
      </c>
      <c r="I44" s="38">
        <f t="shared" si="5"/>
        <v>11</v>
      </c>
      <c r="J44" s="39">
        <f t="shared" si="14"/>
        <v>5.3921568627450984</v>
      </c>
      <c r="K44" s="40">
        <f t="shared" si="15"/>
        <v>4.6413502109704643</v>
      </c>
    </row>
    <row r="45" spans="1:11" x14ac:dyDescent="0.25">
      <c r="A45" s="246" t="s">
        <v>33</v>
      </c>
      <c r="B45" s="247"/>
      <c r="C45" s="248"/>
      <c r="D45" s="48">
        <f>D18+D29+D37+D44</f>
        <v>5768</v>
      </c>
      <c r="E45" s="48">
        <f t="shared" ref="E45:H45" si="16">E18+E29+E37+E44</f>
        <v>8495</v>
      </c>
      <c r="F45" s="48">
        <f t="shared" si="16"/>
        <v>106</v>
      </c>
      <c r="G45" s="48">
        <f t="shared" si="16"/>
        <v>2</v>
      </c>
      <c r="H45" s="48">
        <f t="shared" si="16"/>
        <v>492</v>
      </c>
      <c r="I45" s="49">
        <f t="shared" si="5"/>
        <v>600</v>
      </c>
      <c r="J45" s="50">
        <f>I45/D45*100</f>
        <v>10.402219140083217</v>
      </c>
      <c r="K45" s="50">
        <f>I45/E45*100</f>
        <v>7.0629782224838138</v>
      </c>
    </row>
  </sheetData>
  <mergeCells count="9">
    <mergeCell ref="A38:A44"/>
    <mergeCell ref="B38:B44"/>
    <mergeCell ref="A45:C45"/>
    <mergeCell ref="A3:A18"/>
    <mergeCell ref="B3:B18"/>
    <mergeCell ref="A19:A29"/>
    <mergeCell ref="B19:B29"/>
    <mergeCell ref="A30:A37"/>
    <mergeCell ref="B30:B37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2021-04-12T06:51:39Z</dcterms:modified>
</cp:coreProperties>
</file>