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145" i="1" l="1"/>
  <c r="E145" i="1"/>
  <c r="E30" i="1"/>
  <c r="F30" i="1"/>
  <c r="E41" i="1"/>
  <c r="F41" i="1"/>
  <c r="E49" i="1"/>
  <c r="F49" i="1"/>
  <c r="E55" i="1"/>
  <c r="F55" i="1"/>
  <c r="E58" i="1"/>
  <c r="F58" i="1"/>
  <c r="F59" i="1"/>
  <c r="E79" i="1"/>
  <c r="E84" i="1"/>
  <c r="F84" i="1"/>
  <c r="F114" i="1"/>
  <c r="F180" i="1"/>
  <c r="E207" i="1"/>
  <c r="E232" i="1"/>
  <c r="F232" i="1"/>
  <c r="E259" i="1"/>
  <c r="F259" i="1"/>
  <c r="F287" i="1"/>
  <c r="F312" i="1"/>
  <c r="F323" i="1"/>
  <c r="F337" i="1"/>
  <c r="E369" i="1"/>
  <c r="F369" i="1"/>
  <c r="E59" i="1" l="1"/>
  <c r="G84" i="1"/>
  <c r="H323" i="1" l="1"/>
  <c r="G323" i="1"/>
  <c r="D323" i="1"/>
  <c r="C323" i="1"/>
  <c r="D145" i="1" l="1"/>
  <c r="G337" i="1"/>
  <c r="H337" i="1"/>
  <c r="G312" i="1"/>
  <c r="H312" i="1"/>
  <c r="G369" i="1"/>
  <c r="H369" i="1"/>
  <c r="G287" i="1"/>
  <c r="H287" i="1"/>
  <c r="G232" i="1"/>
  <c r="H232" i="1"/>
  <c r="D207" i="1"/>
  <c r="G207" i="1"/>
  <c r="G259" i="1"/>
  <c r="H259" i="1"/>
  <c r="G180" i="1"/>
  <c r="H180" i="1"/>
  <c r="G114" i="1"/>
  <c r="D55" i="1"/>
  <c r="D58" i="1"/>
  <c r="G49" i="1"/>
  <c r="I48" i="1"/>
  <c r="D49" i="1"/>
  <c r="H47" i="1"/>
  <c r="I47" i="1" s="1"/>
  <c r="H28" i="1"/>
  <c r="I28" i="1" s="1"/>
  <c r="I18" i="1"/>
  <c r="H15" i="1" l="1"/>
  <c r="D369" i="1" l="1"/>
  <c r="C369" i="1"/>
  <c r="C337" i="1"/>
  <c r="D337" i="1"/>
  <c r="D312" i="1"/>
  <c r="D259" i="1"/>
  <c r="C259" i="1"/>
  <c r="D232" i="1"/>
  <c r="C232" i="1"/>
  <c r="C207" i="1"/>
  <c r="C180" i="1"/>
  <c r="D180" i="1"/>
  <c r="C145" i="1" l="1"/>
  <c r="G55" i="1" l="1"/>
  <c r="I54" i="1"/>
  <c r="H27" i="1" l="1"/>
  <c r="I27" i="1" s="1"/>
  <c r="G41" i="1" l="1"/>
  <c r="D41" i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31" i="1"/>
  <c r="I31" i="1" s="1"/>
  <c r="H8" i="1"/>
  <c r="I8" i="1" s="1"/>
  <c r="H9" i="1"/>
  <c r="I9" i="1" s="1"/>
  <c r="H10" i="1"/>
  <c r="I10" i="1" s="1"/>
  <c r="H11" i="1"/>
  <c r="I11" i="1" s="1"/>
  <c r="H12" i="1"/>
  <c r="I12" i="1" s="1"/>
  <c r="I13" i="1"/>
  <c r="H14" i="1"/>
  <c r="I14" i="1" s="1"/>
  <c r="I15" i="1"/>
  <c r="H16" i="1"/>
  <c r="I16" i="1" s="1"/>
  <c r="H17" i="1"/>
  <c r="I17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9" i="1"/>
  <c r="I29" i="1" s="1"/>
  <c r="H7" i="1"/>
  <c r="I7" i="1" s="1"/>
  <c r="H41" i="1" l="1"/>
  <c r="I41" i="1" s="1"/>
  <c r="G58" i="1" l="1"/>
  <c r="H57" i="1"/>
  <c r="I57" i="1" s="1"/>
  <c r="H56" i="1"/>
  <c r="H43" i="1"/>
  <c r="I43" i="1" s="1"/>
  <c r="H44" i="1"/>
  <c r="I44" i="1" s="1"/>
  <c r="H45" i="1"/>
  <c r="I45" i="1" s="1"/>
  <c r="H46" i="1"/>
  <c r="I46" i="1" s="1"/>
  <c r="H42" i="1"/>
  <c r="H49" i="1" l="1"/>
  <c r="I42" i="1"/>
  <c r="I56" i="1"/>
  <c r="H58" i="1"/>
  <c r="I58" i="1" s="1"/>
  <c r="D30" i="1" l="1"/>
  <c r="D59" i="1" s="1"/>
  <c r="G30" i="1"/>
  <c r="G59" i="1" s="1"/>
  <c r="H30" i="1"/>
  <c r="H59" i="1" s="1"/>
  <c r="I59" i="1" l="1"/>
  <c r="I30" i="1"/>
  <c r="H50" i="1"/>
  <c r="I49" i="1" l="1"/>
</calcChain>
</file>

<file path=xl/sharedStrings.xml><?xml version="1.0" encoding="utf-8"?>
<sst xmlns="http://schemas.openxmlformats.org/spreadsheetml/2006/main" count="464" uniqueCount="243">
  <si>
    <t>Расшифровка данных по видам заболеваний в разрезе субъектов представлена в таблице № 1.</t>
  </si>
  <si>
    <t>Наименование болезни</t>
  </si>
  <si>
    <t>проб</t>
  </si>
  <si>
    <t>исследований</t>
  </si>
  <si>
    <t>1.</t>
  </si>
  <si>
    <t>Краснодарский край</t>
  </si>
  <si>
    <t>Болезнь Ауески</t>
  </si>
  <si>
    <t>Классическая чума свиней</t>
  </si>
  <si>
    <t>Африканская чума свиней</t>
  </si>
  <si>
    <t>Высокопатогенный грипп птиц</t>
  </si>
  <si>
    <t>Бешенство</t>
  </si>
  <si>
    <t>Болезнь Шмалленберга</t>
  </si>
  <si>
    <t>Итого:</t>
  </si>
  <si>
    <t>2.</t>
  </si>
  <si>
    <t>Республика Адыгея</t>
  </si>
  <si>
    <t>Блютанг</t>
  </si>
  <si>
    <t>3.</t>
  </si>
  <si>
    <t>Ростовская область</t>
  </si>
  <si>
    <t>Республика Крым</t>
  </si>
  <si>
    <t>г. Севастополь</t>
  </si>
  <si>
    <t>Республика Северная Осетия-Алания</t>
  </si>
  <si>
    <t>Наименование субъекта</t>
  </si>
  <si>
    <t>итого положительных</t>
  </si>
  <si>
    <t>% положительных к исследованиям</t>
  </si>
  <si>
    <t>ВСЕГО ПО ФГБУ "КРАСНОДАРСКАЯ МВЛ"</t>
  </si>
  <si>
    <t>2. Высокопатогенный грипп птиц</t>
  </si>
  <si>
    <t>Субъект</t>
  </si>
  <si>
    <t>Сыворотка крови на напряженность иммунитета</t>
  </si>
  <si>
    <t>Исследования в разрезе субъектов представлены в таблице № 3</t>
  </si>
  <si>
    <t>Таблица № 3</t>
  </si>
  <si>
    <t>График № 2</t>
  </si>
  <si>
    <t>3. Африканская чума свиней</t>
  </si>
  <si>
    <t>положительных</t>
  </si>
  <si>
    <t>итого:</t>
  </si>
  <si>
    <t>Субьект</t>
  </si>
  <si>
    <t>Таблица № 4</t>
  </si>
  <si>
    <t>График № 3</t>
  </si>
  <si>
    <t xml:space="preserve"> методом ПЦР</t>
  </si>
  <si>
    <t xml:space="preserve"> методом ИФА</t>
  </si>
  <si>
    <t>Исследования в разрезе субъектов представлены в таблице № 5</t>
  </si>
  <si>
    <t>Таблица № 5</t>
  </si>
  <si>
    <t>График № 4</t>
  </si>
  <si>
    <t>График № 5</t>
  </si>
  <si>
    <t>5. Классическая чума свиней</t>
  </si>
  <si>
    <t>Таблица № 6</t>
  </si>
  <si>
    <t>6. Болезнь Ауески</t>
  </si>
  <si>
    <t xml:space="preserve">                                                                                                                                                                                 Таблица № 1</t>
  </si>
  <si>
    <t>Таблица № 7</t>
  </si>
  <si>
    <t>График № 7</t>
  </si>
  <si>
    <t>Итого</t>
  </si>
  <si>
    <t>Таблица № 8</t>
  </si>
  <si>
    <t xml:space="preserve">Исследования в разрезе субъектов представлены в таблице №8:                                                                                                            </t>
  </si>
  <si>
    <t>7. Болезнь Шмаленберга</t>
  </si>
  <si>
    <t>8. Блютанг</t>
  </si>
  <si>
    <t xml:space="preserve">Исследования в разрезе субъектов представлены в таблице № 9:                                                                                                            </t>
  </si>
  <si>
    <t>Таблица № 9</t>
  </si>
  <si>
    <t>Таблица № 10</t>
  </si>
  <si>
    <t>График № 8</t>
  </si>
  <si>
    <t>Таблица № 11</t>
  </si>
  <si>
    <t xml:space="preserve">Исследования в разрезе субъектов представлены в таблице № 11:                                                                                                            </t>
  </si>
  <si>
    <t xml:space="preserve">Исследования в разрезе субъектов представлены в таблице № 12:                                                                                                            </t>
  </si>
  <si>
    <t>Таблица № 12</t>
  </si>
  <si>
    <t>4. Болезнь Ньюкасла</t>
  </si>
  <si>
    <t>Положительные с недопустимым уровнем поствакцинальных антител</t>
  </si>
  <si>
    <t>9. Туберкулез</t>
  </si>
  <si>
    <t xml:space="preserve">Исследования в разрезе субъектов представлены в таблице № 10:                                                                                                            </t>
  </si>
  <si>
    <t>10. Лептоспироз</t>
  </si>
  <si>
    <t>11. Бруцеллез</t>
  </si>
  <si>
    <t>12. Лейкоз КРС</t>
  </si>
  <si>
    <t>Аэромоноз рыб</t>
  </si>
  <si>
    <t>Болезнь Ньюкасла</t>
  </si>
  <si>
    <t>Ботриоцефалёз карповых рыб</t>
  </si>
  <si>
    <t>Бруцеллёз</t>
  </si>
  <si>
    <t>Воспаление плавательного пузыря</t>
  </si>
  <si>
    <t>Лейкоз</t>
  </si>
  <si>
    <t>Лептоспироз</t>
  </si>
  <si>
    <t>Миксобактериозы лососевых и осетровых рыб</t>
  </si>
  <si>
    <t>Псевдомоноз рыб</t>
  </si>
  <si>
    <t>Репродуктивно-респираторный синдром свиней</t>
  </si>
  <si>
    <t>Сальмонеллёзы</t>
  </si>
  <si>
    <t>Сибирская язва</t>
  </si>
  <si>
    <t>Филометроидоз карповых рыб</t>
  </si>
  <si>
    <t>Положительных (по наличию патогена)</t>
  </si>
  <si>
    <t>Положительных на постинфекционные антитела</t>
  </si>
  <si>
    <t>Недопустимый уровень поствакцинальных антител</t>
  </si>
  <si>
    <t>Всего исследований</t>
  </si>
  <si>
    <t>№ п/п</t>
  </si>
  <si>
    <t>Район</t>
  </si>
  <si>
    <t>№ экспертизы и дата</t>
  </si>
  <si>
    <t>Сведения о владельце юридический адрес предприятия или адрес и ФИО частного лица</t>
  </si>
  <si>
    <t>ЛАБОРАТОРНЫЕ ИССЛЕДОВАНИЯ ПО ВИДАМ БОЛЕЗНЕЙ</t>
  </si>
  <si>
    <t xml:space="preserve">1. Бешенство </t>
  </si>
  <si>
    <t>Объемы материалов от различных видов животных для исследования на бешенство:</t>
  </si>
  <si>
    <t>Таблица № 2</t>
  </si>
  <si>
    <t>Вид животных</t>
  </si>
  <si>
    <t>Поступило проб</t>
  </si>
  <si>
    <t>Проведено исследований</t>
  </si>
  <si>
    <t>Выявлено положительных результатов</t>
  </si>
  <si>
    <t>Собаки</t>
  </si>
  <si>
    <t>Кошки</t>
  </si>
  <si>
    <t>Дикие и промысловые животные</t>
  </si>
  <si>
    <t>Прочие</t>
  </si>
  <si>
    <t>Всего</t>
  </si>
  <si>
    <t>% положительных</t>
  </si>
  <si>
    <t>График № 1</t>
  </si>
  <si>
    <t>Туберкулёз</t>
  </si>
  <si>
    <t>Туберкулез</t>
  </si>
  <si>
    <t>г. Майкоп</t>
  </si>
  <si>
    <t>Майкопский район</t>
  </si>
  <si>
    <t>Гиагинский</t>
  </si>
  <si>
    <t>Щербиновский</t>
  </si>
  <si>
    <t>4 квартал 2018 год</t>
  </si>
  <si>
    <t>4 квартал 2018 г.</t>
  </si>
  <si>
    <t>Динамика проб, исследований и положительных результатов за 4 квартал 2018 года в сравнении с 4 кварталом 2017 года представлена на графике № 7.</t>
  </si>
  <si>
    <t>Кампилобактериоз</t>
  </si>
  <si>
    <t>Хламидиоз</t>
  </si>
  <si>
    <t>4.</t>
  </si>
  <si>
    <t>5.</t>
  </si>
  <si>
    <t>4 квартал 2019 год</t>
  </si>
  <si>
    <r>
      <t xml:space="preserve"> В 4 квартале 2019 г. поступило проб – 28</t>
    </r>
    <r>
      <rPr>
        <b/>
        <sz val="12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проведено исследований - 112</t>
    </r>
    <r>
      <rPr>
        <b/>
        <sz val="12"/>
        <color theme="1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Положительных результатов - 4 (1 положительная проба).</t>
    </r>
  </si>
  <si>
    <r>
      <t xml:space="preserve">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Исследования в разрезе субъектов в сравнении с 4 кварталом 2018 года представлены в таблице № 4:</t>
    </r>
  </si>
  <si>
    <r>
      <t>В 4 квартале 2019 года всего поступило проб материала - 2139</t>
    </r>
    <r>
      <rPr>
        <b/>
        <sz val="12"/>
        <rFont val="Times New Roman"/>
        <family val="1"/>
        <charset val="204"/>
      </rPr>
      <t xml:space="preserve">, </t>
    </r>
    <r>
      <rPr>
        <sz val="12"/>
        <rFont val="Times New Roman"/>
        <family val="1"/>
        <charset val="204"/>
      </rPr>
      <t xml:space="preserve"> из них патматериала - 283, крови -727, сыворотки крови - 1070, мясо, мясные, колбасные изделия - 59. Проведено исследований - 2139, выявлено 17 положительных случаев. </t>
    </r>
  </si>
  <si>
    <r>
      <t xml:space="preserve">За 4 квартал 2019 года поступило </t>
    </r>
    <r>
      <rPr>
        <b/>
        <sz val="12"/>
        <rFont val="Times New Roman"/>
        <family val="1"/>
        <charset val="204"/>
      </rPr>
      <t xml:space="preserve">– 223  </t>
    </r>
    <r>
      <rPr>
        <sz val="12"/>
        <rFont val="Times New Roman"/>
        <family val="1"/>
        <charset val="204"/>
      </rPr>
      <t>пробы материала. Проведено 223 исследованиия. Получено 35 положительных результатов на недопустимый уровень поствакцинальных антител.</t>
    </r>
  </si>
  <si>
    <t>4 квартал 2019 г.</t>
  </si>
  <si>
    <t>За 4 квартал 2019 года поступило 402 пробы материала. Проведено 402 исследованиия. Получено 33 положительных с недопустимым уровнем поствакцинальных антител.</t>
  </si>
  <si>
    <t>За 4 квартал 2019 года поступило 333 пробы материала. Проведено 333 исследованиия. Получено 124 положительных результата на недопустимый уровень антител.</t>
  </si>
  <si>
    <r>
      <t xml:space="preserve">В 4 квартале 2019 года поступило 295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проб, проведено исследований - 295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на постинфекционные антитела - 13.</t>
    </r>
  </si>
  <si>
    <r>
      <t>В 4 квартале 2019 года поступило 130 проб, проведено исследований - 130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случаев не выявлено.</t>
    </r>
  </si>
  <si>
    <r>
      <t>В 4 квартале 2019 года поступило 2236 проб, проведено исследований - 2542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 - 414.</t>
    </r>
  </si>
  <si>
    <r>
      <t>В 4 квартале 2019 года поступило 11 проб , проведено исследований</t>
    </r>
    <r>
      <rPr>
        <b/>
        <sz val="12"/>
        <rFont val="Times New Roman"/>
        <family val="1"/>
        <charset val="204"/>
      </rPr>
      <t xml:space="preserve"> - 55.</t>
    </r>
    <r>
      <rPr>
        <sz val="12"/>
        <rFont val="Times New Roman"/>
        <family val="1"/>
        <charset val="204"/>
      </rPr>
      <t xml:space="preserve">  Положительных случаев не выявлено.</t>
    </r>
  </si>
  <si>
    <r>
      <t>В 4 квартале 2019 года поступило 2963 пробы, проведено исследований - 6221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исследований -61.</t>
    </r>
  </si>
  <si>
    <t>13. Аэромоноз рыб</t>
  </si>
  <si>
    <r>
      <t>В 4 квартале 2019 года поступило 4 пробы из Краснодарского края, проведено исследований - 12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</si>
  <si>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14. Ботриоцефалез карповых рыб</t>
  </si>
  <si>
    <r>
      <t>В 4 квартале 2019 года поступило 6 проб из Краснодарского края, проведено исследований - 6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</si>
  <si>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15. Воспаление плавательного пузыря</t>
  </si>
  <si>
    <r>
      <t>В 4 квартале 2019 года поступило 8 проб из Краснодарского края, проведено исследований - 8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</si>
  <si>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16. Миксобактериозы лососевых и осетровых рыб</t>
  </si>
  <si>
    <r>
      <t>В 4 квартале 2019 года поступило 5 проб из Краснодарского края, проведено исследований - 15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</si>
  <si>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17. Псевдомоноз рыб</t>
  </si>
  <si>
    <r>
      <t>В 4 квартале 2019 года поступило 10 проб из Краснодарского края, проведено исследований - 30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</si>
  <si>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18. Филометроидоз карповых рыб</t>
  </si>
  <si>
    <r>
      <t>В 4 квартале 2019 года поступило 7 проб из Краснодарского края, проведено исследований - 7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</si>
  <si>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19. Репродуктивно-респираторный синдром свиней</t>
  </si>
  <si>
    <r>
      <t>В 4 квартале 2019 года поступило 110 проб (Краснодарский край - 50; Республика Адыгея - 30; Республика Крым - 30), проведено исследований - 7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</si>
  <si>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20. Кампилобактериоз</t>
  </si>
  <si>
    <r>
      <t>В 4 квартале 2019 года поступило 5 проб из Краснодарского края, проведено исследований - 10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</si>
  <si>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21. Сальмонеллезы</t>
  </si>
  <si>
    <r>
      <t>В 4 квартале 2019 года поступило 11 проб из Краснодарского края, проведено исследований - 33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</si>
  <si>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22. Сибирская язва</t>
  </si>
  <si>
    <r>
      <t>В 4 квартале 2019 года поступило 3 пробы  (Краснодарский край -1; Республика Крым -2) , проведено исследований - 12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</si>
  <si>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23. Хламидиоз</t>
  </si>
  <si>
    <r>
      <t>В 4 квартале 2019 года поступило 5 проб из Краснодарского края, проведено исследований - 5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результатов не выявлено.</t>
    </r>
  </si>
  <si>
    <t>Отчет о выполнении лабораторных исследований в рамках государственного эпизоотологического мониторинга, проводимого в 4 квартале 2019 года.                                                                                                                                                                                     
(основание: приказ Россельхознадзора от 30 декабря 2018 г. № 1519)</t>
  </si>
  <si>
    <t>За 4 квартал 2019 года поступила 791 проба материала. Проведено 791 исследование, получено 29 положительных результатов с недопустимым уровнем поствакцинальных антител</t>
  </si>
  <si>
    <r>
      <t xml:space="preserve">В 4 квартале 2019 года поступило 261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проба, проведено исследований - 1820</t>
    </r>
    <r>
      <rPr>
        <b/>
        <sz val="12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 xml:space="preserve"> Положительных случаев не выявлено.</t>
    </r>
  </si>
  <si>
    <t xml:space="preserve">Динской </t>
  </si>
  <si>
    <t>50875-50898 от 01.10.2019</t>
  </si>
  <si>
    <t>КФХ Кравченко В.С. Ст. Воронежская Динского р-на</t>
  </si>
  <si>
    <t>Тбилисский</t>
  </si>
  <si>
    <t>50954-51003 от 01-10.2019</t>
  </si>
  <si>
    <t>ООО" Тифлисский колос" ст. Тбилисская Тбилисский р-н</t>
  </si>
  <si>
    <t>Ейский</t>
  </si>
  <si>
    <t>51286-51335 от 08.10.2019</t>
  </si>
  <si>
    <t>СПХ "Советское" Ейский р-р</t>
  </si>
  <si>
    <t xml:space="preserve">Северский </t>
  </si>
  <si>
    <t>52800-52874 от 17.10.2019</t>
  </si>
  <si>
    <t>ОООАФ "Кубань" с. Львовское Северский р-н</t>
  </si>
  <si>
    <t>Каневской</t>
  </si>
  <si>
    <t>54398-54447 от 22.10.2019</t>
  </si>
  <si>
    <t>ОАО АПФ "Нива" МТФ-1 Каневского р-на</t>
  </si>
  <si>
    <t>Красноармейский</t>
  </si>
  <si>
    <t>57093-57107 от 25.10.2019</t>
  </si>
  <si>
    <t>ООО "Молочный рай" Красноармейский р-н</t>
  </si>
  <si>
    <t>Абинский</t>
  </si>
  <si>
    <t>57125-57149 от 25.10.2019</t>
  </si>
  <si>
    <t>ИП Никитина Л.И. Абинского р-на</t>
  </si>
  <si>
    <t>Усть-Лабинский</t>
  </si>
  <si>
    <t>57177-57226 от 25.10.2019</t>
  </si>
  <si>
    <t>СПК колхоз "Восток" Усть-Лабинский р-н</t>
  </si>
  <si>
    <t>Славянский</t>
  </si>
  <si>
    <t>57374-57388 от 30.10.2019</t>
  </si>
  <si>
    <t>ИП Старцев В.В. Х. Прикубанский Славянского р-на</t>
  </si>
  <si>
    <t>57667-57766 от 01.11.2019</t>
  </si>
  <si>
    <t>ООО "Смоленское" ст Смоленская Северского р-на</t>
  </si>
  <si>
    <t>59494-59543 от 12.11.2019</t>
  </si>
  <si>
    <t>ООО "Акрон" с. Ейское укрепление Щербиновского р-на</t>
  </si>
  <si>
    <t>Белоглинский</t>
  </si>
  <si>
    <t>60148-60247 от 14.11.2019</t>
  </si>
  <si>
    <t>ООО "Восточное" п. Восточный Белоглинского р-на</t>
  </si>
  <si>
    <t>65185-65276 от 09.12.2019</t>
  </si>
  <si>
    <t>60585-60590 от 15.11.2019</t>
  </si>
  <si>
    <t>ИП глава КХК Абиев Б.П.</t>
  </si>
  <si>
    <t>Новокубаснкий</t>
  </si>
  <si>
    <t>65493-65592 от 12.12.2019</t>
  </si>
  <si>
    <t>ОО "КХ Участие" Новокубанского района</t>
  </si>
  <si>
    <t>Положительных исследований на постинфекционные антитела</t>
  </si>
  <si>
    <t>Положительных на поствакцинальные антитела</t>
  </si>
  <si>
    <t xml:space="preserve">Положительных по лейкозу - 414: </t>
  </si>
  <si>
    <t>Положительных по бруцеллезу - 61:</t>
  </si>
  <si>
    <t>Шовгеновский</t>
  </si>
  <si>
    <t>58876-58988 от 09.11.2019</t>
  </si>
  <si>
    <t>а.Мамхег ул. 50лет ВЛКСМ Шовгеновсий р-н</t>
  </si>
  <si>
    <t>62005-62100 от 28.11.2019</t>
  </si>
  <si>
    <t>КФХ Шаджоков А.Д. Шовгеновский р-н</t>
  </si>
  <si>
    <t>ИТОГО за 4-й квартал</t>
  </si>
  <si>
    <t xml:space="preserve">Район </t>
  </si>
  <si>
    <t>№ экспертизы, дата выдачи</t>
  </si>
  <si>
    <t>Положительных по недопустимому уровню антител</t>
  </si>
  <si>
    <t>сведения о владельце юридический адрес предприятия или адрес и ФИО частного лица</t>
  </si>
  <si>
    <t>Северский район</t>
  </si>
  <si>
    <t>66598 от 24.12.2019</t>
  </si>
  <si>
    <t>Верхне Афипское охотхозяйство</t>
  </si>
  <si>
    <t>53151-53156 от 19.10.2019</t>
  </si>
  <si>
    <t>ул. Калинина, 210. ООО "Восторг 61"</t>
  </si>
  <si>
    <t>53157-53161 от 19.10.2019</t>
  </si>
  <si>
    <t>ул. Промышленная, 54. ИП Гусева Т.И.</t>
  </si>
  <si>
    <t>53162-53165 от 21.10.2019</t>
  </si>
  <si>
    <t>ст. Ханская, ул. Ленина, 143. ООО "Торгсервис"</t>
  </si>
  <si>
    <t>53166-53173 от 21.10.2019</t>
  </si>
  <si>
    <t>Келермесское шоссе,8</t>
  </si>
  <si>
    <t>62759-62763 от 03.12.2019</t>
  </si>
  <si>
    <t>ГБУ РА "Адыгейское ГООХ"</t>
  </si>
  <si>
    <t>Положительных по африканской чуме свиней  - 15:</t>
  </si>
  <si>
    <t>Джанкойский район</t>
  </si>
  <si>
    <t>52379-52380 от 06.11.2019</t>
  </si>
  <si>
    <t>юго восточнее на 2 км с. Пробуждение</t>
  </si>
  <si>
    <t>Положительных по бешенству  - 4:</t>
  </si>
  <si>
    <r>
      <t xml:space="preserve">В целях исполнения государственного эпизоотологического мониторинга особо опасных болезней животных поступило проб - </t>
    </r>
    <r>
      <rPr>
        <b/>
        <sz val="12"/>
        <rFont val="Times New Roman"/>
        <family val="1"/>
        <charset val="204"/>
      </rPr>
      <t>9987</t>
    </r>
    <r>
      <rPr>
        <sz val="12"/>
        <rFont val="Times New Roman"/>
        <family val="1"/>
        <charset val="204"/>
      </rPr>
      <t xml:space="preserve">, проведено исследований - </t>
    </r>
    <r>
      <rPr>
        <b/>
        <sz val="12"/>
        <rFont val="Times New Roman"/>
        <family val="1"/>
        <charset val="204"/>
      </rPr>
      <t>15312</t>
    </r>
    <r>
      <rPr>
        <sz val="12"/>
        <rFont val="Times New Roman"/>
        <family val="1"/>
        <charset val="204"/>
      </rPr>
      <t xml:space="preserve">, выявлено положительных проб – </t>
    </r>
    <r>
      <rPr>
        <b/>
        <sz val="12"/>
        <rFont val="Times New Roman"/>
        <family val="1"/>
        <charset val="204"/>
      </rPr>
      <t>622</t>
    </r>
    <r>
      <rPr>
        <sz val="12"/>
        <rFont val="Times New Roman"/>
        <family val="1"/>
        <charset val="204"/>
      </rPr>
      <t xml:space="preserve">, положительных результатов - </t>
    </r>
    <r>
      <rPr>
        <b/>
        <sz val="12"/>
        <rFont val="Times New Roman"/>
        <family val="1"/>
        <charset val="204"/>
      </rPr>
      <t>730</t>
    </r>
    <r>
      <rPr>
        <sz val="12"/>
        <rFont val="Times New Roman"/>
        <family val="1"/>
        <charset val="204"/>
      </rPr>
      <t xml:space="preserve">, что составляет  - </t>
    </r>
    <r>
      <rPr>
        <b/>
        <sz val="12"/>
        <rFont val="Times New Roman"/>
        <family val="1"/>
        <charset val="204"/>
      </rPr>
      <t xml:space="preserve">4,8 % </t>
    </r>
    <r>
      <rPr>
        <sz val="12"/>
        <rFont val="Times New Roman"/>
        <family val="1"/>
        <charset val="204"/>
      </rPr>
      <t>к исследованиям, из них положительных по наличию патогена - 496, положительных на постинфекционные антитела - 13, положительных с недопустимым уровнем поствакцинальных антител - 221.</t>
    </r>
  </si>
  <si>
    <t>Каменский район</t>
  </si>
  <si>
    <t>66951-66952 от 31.12.2019</t>
  </si>
  <si>
    <t>"Дикая фауна"лесной массив 5 км  на север от х. Дичинский</t>
  </si>
  <si>
    <t xml:space="preserve">За 4 квартал 2019 года получено 496 положительных  исследований по патогену, из них: </t>
  </si>
  <si>
    <t>Динамика проб, исследований и положительных результатов за 4 квартал 2019 года в сравнении с 4 кварталом 2018 года представлена на графике № 1.</t>
  </si>
  <si>
    <t>Динамика проб, исследований и положительных результатов за 4 квартал 2019 года в сравнении с 4 кварталом 2018 года представлена на графике № 2.</t>
  </si>
  <si>
    <t>Проб/исследований</t>
  </si>
  <si>
    <t>Динамика проб, исследований и положительных результатов за 4 квартал 2019 года в сравнении с 4 кварталом 2018 года представлена на графике № 4.</t>
  </si>
  <si>
    <t>Динамика  положительных результатов за 4 квартал 2019 года в сравнении с 4 кварталом 2018 года в процентном отношении представлена на графике № 5.</t>
  </si>
  <si>
    <t>Динамика  положительных результатов за 4 квартал 2019 года в сравнении с 4 кварталом 2018 года представлена на графике № 6.</t>
  </si>
  <si>
    <t>График №6</t>
  </si>
  <si>
    <t>График № 9</t>
  </si>
  <si>
    <t>Динамика положительных исследований за 4 квартал 2019 года в сравнении с 4 кварталом 2018 года представлена в графике 8.</t>
  </si>
  <si>
    <t>Динамика положительных исследований за 4 квартал 2019 года в сравнении с 4 кварталом 2018 года представлена в графике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</si>
</sst>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i/>
      <u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/>
    <xf numFmtId="0" fontId="0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2" fillId="0" borderId="0" xfId="0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wrapText="1"/>
    </xf>
    <xf numFmtId="0" fontId="20" fillId="2" borderId="0" xfId="0" applyFont="1" applyFill="1" applyBorder="1" applyAlignment="1">
      <alignment wrapText="1"/>
    </xf>
    <xf numFmtId="0" fontId="19" fillId="2" borderId="11" xfId="0" applyFont="1" applyFill="1" applyBorder="1" applyAlignment="1">
      <alignment horizontal="center" vertical="center" wrapText="1"/>
    </xf>
    <xf numFmtId="0" fontId="18" fillId="2" borderId="0" xfId="0" applyFont="1" applyFill="1" applyAlignment="1"/>
    <xf numFmtId="0" fontId="18" fillId="2" borderId="0" xfId="0" applyFont="1" applyFill="1" applyAlignment="1">
      <alignment horizontal="center"/>
    </xf>
    <xf numFmtId="0" fontId="19" fillId="2" borderId="1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26" fillId="0" borderId="17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wrapText="1"/>
    </xf>
    <xf numFmtId="0" fontId="26" fillId="0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0" fontId="12" fillId="0" borderId="11" xfId="0" applyFont="1" applyFill="1" applyBorder="1" applyAlignment="1">
      <alignment wrapText="1"/>
    </xf>
    <xf numFmtId="0" fontId="7" fillId="0" borderId="11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wrapText="1"/>
    </xf>
    <xf numFmtId="0" fontId="27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wrapText="1"/>
    </xf>
    <xf numFmtId="0" fontId="22" fillId="0" borderId="18" xfId="0" applyFont="1" applyFill="1" applyBorder="1" applyAlignment="1">
      <alignment horizontal="center" vertical="center" wrapText="1"/>
    </xf>
    <xf numFmtId="0" fontId="18" fillId="0" borderId="0" xfId="0" applyFont="1" applyFill="1" applyAlignment="1"/>
    <xf numFmtId="0" fontId="18" fillId="0" borderId="0" xfId="0" applyFont="1" applyFill="1" applyAlignment="1">
      <alignment horizontal="center"/>
    </xf>
    <xf numFmtId="0" fontId="19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/>
    </xf>
    <xf numFmtId="0" fontId="19" fillId="0" borderId="15" xfId="0" applyFont="1" applyFill="1" applyBorder="1" applyAlignment="1"/>
    <xf numFmtId="0" fontId="19" fillId="0" borderId="0" xfId="0" applyFont="1" applyFill="1" applyBorder="1" applyAlignment="1"/>
    <xf numFmtId="0" fontId="21" fillId="0" borderId="0" xfId="0" applyFont="1" applyFill="1" applyBorder="1" applyAlignment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left" vertical="center" wrapText="1"/>
    </xf>
    <xf numFmtId="0" fontId="29" fillId="2" borderId="10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wrapText="1"/>
    </xf>
    <xf numFmtId="0" fontId="24" fillId="0" borderId="12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horizontal="center" wrapText="1"/>
    </xf>
    <xf numFmtId="0" fontId="24" fillId="0" borderId="13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164" fontId="30" fillId="0" borderId="0" xfId="0" applyNumberFormat="1" applyFont="1" applyFill="1" applyAlignment="1">
      <alignment wrapText="1"/>
    </xf>
    <xf numFmtId="164" fontId="6" fillId="0" borderId="0" xfId="0" applyNumberFormat="1" applyFont="1" applyFill="1" applyAlignment="1">
      <alignment wrapText="1"/>
    </xf>
    <xf numFmtId="0" fontId="24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vertical="center"/>
    </xf>
    <xf numFmtId="0" fontId="31" fillId="0" borderId="0" xfId="0" applyFont="1" applyAlignment="1">
      <alignment horizontal="center" vertical="center" readingOrder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/>
    <xf numFmtId="0" fontId="5" fillId="0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A12BD"/>
      <color rgb="FFCCECFF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273198343038537"/>
          <c:y val="2.4755031476561062E-2"/>
          <c:w val="0.73321537143037663"/>
          <c:h val="0.909937772259861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Лист1!$F$108</c:f>
              <c:strCache>
                <c:ptCount val="1"/>
                <c:pt idx="0">
                  <c:v>4 квартал 2019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2026235450433083E-2"/>
                  <c:y val="-0.112338656921083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281626253086383E-2"/>
                      <c:h val="5.4846425291549775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4.0408151113455235E-2"/>
                  <c:y val="-4.4935462768433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09883603463262E-3"/>
                  <c:y val="-0.104849413126344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Лист1!$F$108</c:f>
              <c:strCache>
                <c:ptCount val="1"/>
                <c:pt idx="0">
                  <c:v>4 квартал 2019 год</c:v>
                </c:pt>
              </c:strCache>
            </c:strRef>
          </c:cat>
          <c:val>
            <c:numRef>
              <c:f>Лист1!$F$114:$H$114</c:f>
              <c:numCache>
                <c:formatCode>General</c:formatCode>
                <c:ptCount val="3"/>
                <c:pt idx="0">
                  <c:v>28</c:v>
                </c:pt>
                <c:pt idx="1">
                  <c:v>112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Лист1!$C$108</c:f>
              <c:strCache>
                <c:ptCount val="1"/>
                <c:pt idx="0">
                  <c:v>4 квартал 2018 год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  <a:sp3d>
              <a:contourClr>
                <a:srgbClr val="C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9241976720692937E-2"/>
                  <c:y val="-0.104849413126344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3673459261212568E-2"/>
                  <c:y val="-0.119827900715822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241976720692937E-2"/>
                  <c:y val="-0.139799217501792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Лист1!$F$108</c:f>
              <c:strCache>
                <c:ptCount val="1"/>
                <c:pt idx="0">
                  <c:v>4 квартал 2019 год</c:v>
                </c:pt>
              </c:strCache>
            </c:strRef>
          </c:cat>
          <c:val>
            <c:numRef>
              <c:f>Лист1!$C$114:$E$114</c:f>
              <c:numCache>
                <c:formatCode>General</c:formatCode>
                <c:ptCount val="3"/>
                <c:pt idx="0">
                  <c:v>20</c:v>
                </c:pt>
                <c:pt idx="1">
                  <c:v>80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5797440"/>
        <c:axId val="125797824"/>
        <c:axId val="0"/>
      </c:bar3DChart>
      <c:catAx>
        <c:axId val="125797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5797824"/>
        <c:crosses val="autoZero"/>
        <c:auto val="1"/>
        <c:lblAlgn val="ctr"/>
        <c:lblOffset val="100"/>
        <c:noMultiLvlLbl val="0"/>
      </c:catAx>
      <c:valAx>
        <c:axId val="12579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79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038981063091944"/>
          <c:y val="0.8775581951390482"/>
          <c:w val="0.35866635525976781"/>
          <c:h val="7.688226374238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24441740291443E-2"/>
          <c:y val="6.0365075494370028E-3"/>
          <c:w val="0.73067085176593871"/>
          <c:h val="0.85115843008215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Лист1!$E$173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Лист1!$C$207</c:f>
              <c:numCache>
                <c:formatCode>General</c:formatCode>
                <c:ptCount val="1"/>
                <c:pt idx="0">
                  <c:v>58</c:v>
                </c:pt>
              </c:numCache>
            </c:numRef>
          </c:val>
        </c:ser>
        <c:ser>
          <c:idx val="1"/>
          <c:order val="1"/>
          <c:tx>
            <c:strRef>
              <c:f>Лист1!$H$173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.23476484432106745"/>
                  <c:y val="5.8781356034970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Лист1!$D$207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0"/>
        <c:axId val="374332160"/>
        <c:axId val="378688704"/>
      </c:barChart>
      <c:catAx>
        <c:axId val="37433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8688704"/>
        <c:crosses val="autoZero"/>
        <c:auto val="1"/>
        <c:lblAlgn val="ctr"/>
        <c:lblOffset val="100"/>
        <c:noMultiLvlLbl val="0"/>
      </c:catAx>
      <c:valAx>
        <c:axId val="378688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433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Исследований</a:t>
            </a:r>
            <a:r>
              <a:rPr lang="ru-RU" baseline="0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734185767021363E-2"/>
          <c:y val="6.696565529512824E-2"/>
          <c:w val="0.97141372985207997"/>
          <c:h val="0.78692746042459183"/>
        </c:manualLayout>
      </c:layout>
      <c:bar3DChart>
        <c:barDir val="bar"/>
        <c:grouping val="clustered"/>
        <c:varyColors val="0"/>
        <c:ser>
          <c:idx val="4"/>
          <c:order val="0"/>
          <c:tx>
            <c:strRef>
              <c:f>Лист1!$G$227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FF0000"/>
              </a:solidFill>
            </a:ln>
            <a:effectLst/>
            <a:sp3d>
              <a:contourClr>
                <a:srgbClr val="FF0000"/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Лист1!$D$232</c:f>
              <c:numCache>
                <c:formatCode>General</c:formatCode>
                <c:ptCount val="1"/>
                <c:pt idx="0">
                  <c:v>422</c:v>
                </c:pt>
              </c:numCache>
            </c:numRef>
          </c:val>
        </c:ser>
        <c:ser>
          <c:idx val="0"/>
          <c:order val="1"/>
          <c:tx>
            <c:strRef>
              <c:f>Лист1!$G$227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FF0000"/>
              </a:solidFill>
            </a:ln>
            <a:effectLst/>
            <a:sp3d>
              <a:contourClr>
                <a:srgbClr val="FF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Лист1!$G$232</c:f>
              <c:numCache>
                <c:formatCode>General</c:formatCode>
                <c:ptCount val="1"/>
                <c:pt idx="0">
                  <c:v>333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6843120"/>
        <c:axId val="376839592"/>
        <c:axId val="0"/>
      </c:bar3DChart>
      <c:catAx>
        <c:axId val="376843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6839592"/>
        <c:crosses val="autoZero"/>
        <c:auto val="1"/>
        <c:lblAlgn val="ctr"/>
        <c:lblOffset val="100"/>
        <c:noMultiLvlLbl val="0"/>
      </c:catAx>
      <c:valAx>
        <c:axId val="376839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84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CC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280623414909065E-2"/>
          <c:y val="0.15219325853987517"/>
          <c:w val="0.96550687121890366"/>
          <c:h val="0.72937329582984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Лист1!$E$332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9344504607038476E-3"/>
                  <c:y val="-0.231060525926082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Лист1!$E$369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</c:ser>
        <c:ser>
          <c:idx val="1"/>
          <c:order val="1"/>
          <c:tx>
            <c:strRef>
              <c:f>Лист1!$H$332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CCEC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7082306449853866E-2"/>
                  <c:y val="-0.17195201929382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Лист1!$H$369</c:f>
              <c:numCache>
                <c:formatCode>General</c:formatCode>
                <c:ptCount val="1"/>
                <c:pt idx="0">
                  <c:v>414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6839200"/>
        <c:axId val="376843512"/>
        <c:axId val="0"/>
        <c:extLst/>
      </c:bar3DChart>
      <c:catAx>
        <c:axId val="37683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6843512"/>
        <c:crosses val="autoZero"/>
        <c:auto val="1"/>
        <c:lblAlgn val="ctr"/>
        <c:lblOffset val="100"/>
        <c:noMultiLvlLbl val="0"/>
      </c:catAx>
      <c:valAx>
        <c:axId val="37684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683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892265006324174E-2"/>
          <c:y val="6.2118179735135545E-2"/>
          <c:w val="0.60733453355294797"/>
          <c:h val="0.85115843008215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Лист1!$D$173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7.2100898445879885E-2"/>
                  <c:y val="-8.7238156733308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Лист1!$E$207</c:f>
              <c:numCache>
                <c:formatCode>General</c:formatCode>
                <c:ptCount val="1"/>
                <c:pt idx="0">
                  <c:v>729</c:v>
                </c:pt>
              </c:numCache>
            </c:numRef>
          </c:val>
        </c:ser>
        <c:ser>
          <c:idx val="1"/>
          <c:order val="1"/>
          <c:tx>
            <c:strRef>
              <c:f>Лист1!$G$173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0731530485129131E-2"/>
                  <c:y val="-0.15578242273805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Лист1!$G$207</c:f>
              <c:numCache>
                <c:formatCode>General</c:formatCode>
                <c:ptCount val="1"/>
                <c:pt idx="0">
                  <c:v>402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0"/>
        <c:axId val="124125360"/>
        <c:axId val="124125752"/>
      </c:barChart>
      <c:catAx>
        <c:axId val="12412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125752"/>
        <c:crosses val="autoZero"/>
        <c:auto val="1"/>
        <c:lblAlgn val="ctr"/>
        <c:lblOffset val="100"/>
        <c:noMultiLvlLbl val="0"/>
      </c:catAx>
      <c:valAx>
        <c:axId val="124125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412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Положительных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734185767021363E-2"/>
          <c:y val="6.696565529512824E-2"/>
          <c:w val="0.97141372985207997"/>
          <c:h val="0.78692746042459183"/>
        </c:manualLayout>
      </c:layout>
      <c:bar3DChart>
        <c:barDir val="bar"/>
        <c:grouping val="clustered"/>
        <c:varyColors val="0"/>
        <c:ser>
          <c:idx val="4"/>
          <c:order val="0"/>
          <c:tx>
            <c:strRef>
              <c:f>Лист1!$H$227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chemeClr val="tx2"/>
            </a:solidFill>
            <a:ln>
              <a:solidFill>
                <a:srgbClr val="FF0000"/>
              </a:solidFill>
            </a:ln>
            <a:effectLst/>
            <a:sp3d>
              <a:contourClr>
                <a:srgbClr val="FF0000"/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4"/>
            <c:invertIfNegative val="0"/>
            <c:bubble3D val="0"/>
            <c:spPr>
              <a:solidFill>
                <a:schemeClr val="tx2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Pt>
            <c:idx val="5"/>
            <c:invertIfNegative val="0"/>
            <c:bubble3D val="0"/>
            <c:spPr>
              <a:solidFill>
                <a:schemeClr val="tx2"/>
              </a:solidFill>
              <a:ln>
                <a:solidFill>
                  <a:srgbClr val="FF0000"/>
                </a:solidFill>
              </a:ln>
              <a:effectLst/>
              <a:sp3d>
                <a:contourClr>
                  <a:srgbClr val="FF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Лист1!$E$232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</c:ser>
        <c:ser>
          <c:idx val="0"/>
          <c:order val="1"/>
          <c:spPr>
            <a:solidFill>
              <a:schemeClr val="tx2"/>
            </a:solidFill>
            <a:ln>
              <a:solidFill>
                <a:srgbClr val="FF0000"/>
              </a:solidFill>
            </a:ln>
            <a:effectLst/>
            <a:sp3d>
              <a:contourClr>
                <a:srgbClr val="FF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Лист1!$H$232</c:f>
              <c:numCache>
                <c:formatCode>General</c:formatCode>
                <c:ptCount val="1"/>
                <c:pt idx="0">
                  <c:v>124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6433312"/>
        <c:axId val="126433696"/>
        <c:axId val="0"/>
        <c:extLst/>
      </c:bar3DChart>
      <c:catAx>
        <c:axId val="126433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433696"/>
        <c:crosses val="autoZero"/>
        <c:auto val="1"/>
        <c:lblAlgn val="ctr"/>
        <c:lblOffset val="100"/>
        <c:noMultiLvlLbl val="0"/>
      </c:catAx>
      <c:valAx>
        <c:axId val="1264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43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CC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alpha val="97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aseline="0">
                <a:solidFill>
                  <a:schemeClr val="tx1">
                    <a:alpha val="97000"/>
                  </a:schemeClr>
                </a:solidFill>
              </a:rPr>
              <a:t>положительные исследования</a:t>
            </a:r>
          </a:p>
        </c:rich>
      </c:tx>
      <c:layout>
        <c:manualLayout>
          <c:xMode val="edge"/>
          <c:yMode val="edge"/>
          <c:x val="0.28471537175056155"/>
          <c:y val="0.11628738244592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alpha val="97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40"/>
      <c:rotY val="2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096889423534963"/>
          <c:y val="0.11899493192254688"/>
          <c:w val="0.56412443224145381"/>
          <c:h val="0.75499667269344251"/>
        </c:manualLayout>
      </c:layout>
      <c:bar3DChart>
        <c:barDir val="col"/>
        <c:grouping val="clustered"/>
        <c:varyColors val="0"/>
        <c:ser>
          <c:idx val="5"/>
          <c:order val="0"/>
          <c:tx>
            <c:strRef>
              <c:f>Лист1!$E$254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88900" sx="102000" sy="102000" algn="ct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Lbls>
            <c:dLbl>
              <c:idx val="0"/>
              <c:layout>
                <c:manualLayout>
                  <c:x val="-4.8106668013485017E-2"/>
                  <c:y val="-3.3776760436331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Лист1!$G$259</c:f>
              <c:numCache>
                <c:formatCode>General</c:formatCode>
                <c:ptCount val="1"/>
                <c:pt idx="0">
                  <c:v>223</c:v>
                </c:pt>
              </c:numCache>
            </c:numRef>
          </c:cat>
          <c:val>
            <c:numRef>
              <c:f>Лист1!$E$259</c:f>
              <c:numCache>
                <c:formatCode>General</c:formatCode>
                <c:ptCount val="1"/>
                <c:pt idx="0">
                  <c:v>278</c:v>
                </c:pt>
              </c:numCache>
            </c:numRef>
          </c:val>
        </c:ser>
        <c:ser>
          <c:idx val="0"/>
          <c:order val="1"/>
          <c:tx>
            <c:strRef>
              <c:f>Лист1!$H$254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88900" sx="102000" sy="102000" algn="ct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Lbls>
            <c:dLbl>
              <c:idx val="0"/>
              <c:layout>
                <c:manualLayout>
                  <c:x val="6.5600001836570485E-2"/>
                  <c:y val="-0.151686181378018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619378802992229E-2"/>
                      <c:h val="0.159877452332318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Лист1!$H$259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2753792"/>
        <c:axId val="532754968"/>
        <c:axId val="0"/>
      </c:bar3DChart>
      <c:catAx>
        <c:axId val="53275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754968"/>
        <c:auto val="1"/>
        <c:lblAlgn val="ctr"/>
        <c:lblOffset val="100"/>
        <c:noMultiLvlLbl val="0"/>
      </c:catAx>
      <c:valAx>
        <c:axId val="5327549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32753792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231596873318891E-2"/>
          <c:y val="3.455440817223606E-2"/>
          <c:w val="0.96550687121890366"/>
          <c:h val="0.750496617778200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Лист1!$E$332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9344504607038476E-3"/>
                  <c:y val="-0.231060525926082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Лист1!$E$337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Лист1!$H$332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7082306449853866E-2"/>
                  <c:y val="-0.17195201929382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Лист1!$H$337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1178872"/>
        <c:axId val="371177696"/>
        <c:axId val="0"/>
        <c:extLst/>
      </c:bar3DChart>
      <c:catAx>
        <c:axId val="37117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1177696"/>
        <c:crosses val="autoZero"/>
        <c:auto val="1"/>
        <c:lblAlgn val="ctr"/>
        <c:lblOffset val="100"/>
        <c:noMultiLvlLbl val="0"/>
      </c:catAx>
      <c:valAx>
        <c:axId val="37117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1178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alpha val="97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aseline="0">
                <a:solidFill>
                  <a:schemeClr val="tx1">
                    <a:alpha val="97000"/>
                  </a:schemeClr>
                </a:solidFill>
              </a:rPr>
              <a:t>Процентное соотношение поступления патматериала и сыворотки крови</a:t>
            </a:r>
          </a:p>
        </c:rich>
      </c:tx>
      <c:layout>
        <c:manualLayout>
          <c:xMode val="edge"/>
          <c:yMode val="edge"/>
          <c:x val="0.24535541607943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alpha val="97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11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"/>
          <c:w val="1"/>
          <c:h val="0.75499667269344251"/>
        </c:manualLayout>
      </c:layout>
      <c:pie3DChart>
        <c:varyColors val="1"/>
        <c:ser>
          <c:idx val="0"/>
          <c:order val="0"/>
          <c:tx>
            <c:strRef>
              <c:f>Лист1!$B$163</c:f>
              <c:strCache>
                <c:ptCount val="1"/>
                <c:pt idx="0">
                  <c:v> методом ПЦР</c:v>
                </c:pt>
              </c:strCache>
            </c:strRef>
          </c:tx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dLbl>
              <c:idx val="1"/>
              <c:layout>
                <c:manualLayout>
                  <c:x val="-1.3971468506004881E-2"/>
                  <c:y val="-0.205096999313737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Лист1!$D$163</c:f>
              <c:numCache>
                <c:formatCode>General</c:formatCode>
                <c:ptCount val="1"/>
                <c:pt idx="0">
                  <c:v>2076</c:v>
                </c:pt>
              </c:numCache>
            </c:numRef>
          </c:cat>
          <c:val>
            <c:numRef>
              <c:f>Лист1!$D$163:$D$164</c:f>
              <c:numCache>
                <c:formatCode>General</c:formatCode>
                <c:ptCount val="2"/>
                <c:pt idx="0">
                  <c:v>2076</c:v>
                </c:pt>
                <c:pt idx="1">
                  <c:v>63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1892265006324174E-2"/>
          <c:y val="6.2118179735135545E-2"/>
          <c:w val="0.60733453355294797"/>
          <c:h val="0.851158430082154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Лист1!$D$173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rgbClr val="FA12BD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7.2100898445879885E-2"/>
                  <c:y val="-8.7238156733308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Лист1!$D$180</c:f>
              <c:numCache>
                <c:formatCode>General</c:formatCode>
                <c:ptCount val="1"/>
                <c:pt idx="0">
                  <c:v>1621</c:v>
                </c:pt>
              </c:numCache>
            </c:numRef>
          </c:val>
        </c:ser>
        <c:ser>
          <c:idx val="1"/>
          <c:order val="1"/>
          <c:tx>
            <c:strRef>
              <c:f>Лист1!$G$173</c:f>
              <c:strCache>
                <c:ptCount val="1"/>
                <c:pt idx="0">
                  <c:v>исследований</c:v>
                </c:pt>
              </c:strCache>
            </c:strRef>
          </c:tx>
          <c:spPr>
            <a:solidFill>
              <a:srgbClr val="FA12BD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0731530485129131E-2"/>
                  <c:y val="-0.15578242273805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Лист1!$G$180</c:f>
              <c:numCache>
                <c:formatCode>General</c:formatCode>
                <c:ptCount val="1"/>
                <c:pt idx="0">
                  <c:v>2139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0"/>
        <c:shape val="box"/>
        <c:axId val="371176912"/>
        <c:axId val="371587136"/>
        <c:axId val="0"/>
      </c:bar3DChart>
      <c:catAx>
        <c:axId val="37117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587136"/>
        <c:crosses val="autoZero"/>
        <c:auto val="1"/>
        <c:lblAlgn val="ctr"/>
        <c:lblOffset val="100"/>
        <c:noMultiLvlLbl val="0"/>
      </c:catAx>
      <c:valAx>
        <c:axId val="371587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117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accent4"/>
                </a:solidFill>
              </a:rPr>
              <a:t>Исследования                                           Положительные исследования</a:t>
            </a:r>
          </a:p>
        </c:rich>
      </c:tx>
      <c:layout>
        <c:manualLayout>
          <c:xMode val="edge"/>
          <c:yMode val="edge"/>
          <c:x val="0.23812186151626258"/>
          <c:y val="4.5555553562749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322492636966838E-3"/>
          <c:y val="0"/>
          <c:w val="0.96226585313610735"/>
          <c:h val="0.985291148416727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Лист1!$C$139</c:f>
              <c:strCache>
                <c:ptCount val="1"/>
                <c:pt idx="0">
                  <c:v>4 квартал 2018 г.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7.1304348816675772E-2"/>
                  <c:y val="-4.728724347484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Лист1!$C$138</c:f>
              <c:strCache>
                <c:ptCount val="1"/>
                <c:pt idx="0">
                  <c:v>Проб/исследований</c:v>
                </c:pt>
              </c:strCache>
            </c:strRef>
          </c:cat>
          <c:val>
            <c:numRef>
              <c:f>Лист1!$C$145</c:f>
              <c:numCache>
                <c:formatCode>General</c:formatCode>
                <c:ptCount val="1"/>
                <c:pt idx="0">
                  <c:v>670</c:v>
                </c:pt>
              </c:numCache>
            </c:numRef>
          </c:val>
        </c:ser>
        <c:ser>
          <c:idx val="1"/>
          <c:order val="1"/>
          <c:tx>
            <c:strRef>
              <c:f>Лист1!$D$139</c:f>
              <c:strCache>
                <c:ptCount val="1"/>
                <c:pt idx="0">
                  <c:v>4 квартал 2019 г.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Лист1!$C$138</c:f>
              <c:strCache>
                <c:ptCount val="1"/>
                <c:pt idx="0">
                  <c:v>Проб/исследований</c:v>
                </c:pt>
              </c:strCache>
            </c:strRef>
          </c:cat>
          <c:val>
            <c:numRef>
              <c:f>Лист1!$D$145</c:f>
              <c:numCache>
                <c:formatCode>General</c:formatCode>
                <c:ptCount val="1"/>
                <c:pt idx="0">
                  <c:v>792</c:v>
                </c:pt>
              </c:numCache>
            </c:numRef>
          </c:val>
        </c:ser>
        <c:ser>
          <c:idx val="2"/>
          <c:order val="2"/>
          <c:tx>
            <c:strRef>
              <c:f>Лист1!$E$139</c:f>
              <c:strCache>
                <c:ptCount val="1"/>
                <c:pt idx="0">
                  <c:v>4 квартал 2018 г.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1.0333963596620428E-3"/>
                  <c:y val="-0.319188893455231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Лист1!$C$138</c:f>
              <c:strCache>
                <c:ptCount val="1"/>
                <c:pt idx="0">
                  <c:v>Проб/исследований</c:v>
                </c:pt>
              </c:strCache>
            </c:strRef>
          </c:cat>
          <c:val>
            <c:numRef>
              <c:f>Лист1!$E$145</c:f>
              <c:numCache>
                <c:formatCode>General</c:formatCode>
                <c:ptCount val="1"/>
                <c:pt idx="0">
                  <c:v>142</c:v>
                </c:pt>
              </c:numCache>
            </c:numRef>
          </c:val>
        </c:ser>
        <c:ser>
          <c:idx val="3"/>
          <c:order val="3"/>
          <c:tx>
            <c:strRef>
              <c:f>Лист1!$F$139</c:f>
              <c:strCache>
                <c:ptCount val="1"/>
                <c:pt idx="0">
                  <c:v>4 квартал 2019 г.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4.1335854386478681E-2"/>
                  <c:y val="-0.348743420627012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Лист1!$C$138</c:f>
              <c:strCache>
                <c:ptCount val="1"/>
                <c:pt idx="0">
                  <c:v>Проб/исследований</c:v>
                </c:pt>
              </c:strCache>
            </c:strRef>
          </c:cat>
          <c:val>
            <c:numRef>
              <c:f>Лист1!$F$145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371579688"/>
        <c:axId val="371583608"/>
        <c:axId val="0"/>
      </c:bar3DChart>
      <c:catAx>
        <c:axId val="371579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583608"/>
        <c:crosses val="autoZero"/>
        <c:auto val="1"/>
        <c:lblAlgn val="ctr"/>
        <c:lblOffset val="100"/>
        <c:noMultiLvlLbl val="0"/>
      </c:catAx>
      <c:valAx>
        <c:axId val="3715836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7157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59099018330418"/>
          <c:y val="0.86973891645936496"/>
          <c:w val="0.66301831642157116"/>
          <c:h val="9.609441836857313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624441740291443E-2"/>
          <c:y val="6.0365075494370028E-3"/>
          <c:w val="0.73067085176593871"/>
          <c:h val="0.851158430082154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Лист1!$E$173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0306752354514518E-2"/>
                  <c:y val="-0.14695339008742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Лист1!$E$180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Лист1!$H$173</c:f>
              <c:strCache>
                <c:ptCount val="1"/>
                <c:pt idx="0">
                  <c:v>положительных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.23476484432106745"/>
                  <c:y val="5.8781356034970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Лист1!$H$180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0"/>
        <c:shape val="box"/>
        <c:axId val="372185600"/>
        <c:axId val="372181680"/>
        <c:axId val="0"/>
      </c:bar3DChart>
      <c:catAx>
        <c:axId val="37218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2181680"/>
        <c:crosses val="autoZero"/>
        <c:auto val="1"/>
        <c:lblAlgn val="ctr"/>
        <c:lblOffset val="100"/>
        <c:noMultiLvlLbl val="0"/>
      </c:catAx>
      <c:valAx>
        <c:axId val="372181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218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118</xdr:row>
      <xdr:rowOff>109141</xdr:rowOff>
    </xdr:from>
    <xdr:to>
      <xdr:col>9</xdr:col>
      <xdr:colOff>887260</xdr:colOff>
      <xdr:row>130</xdr:row>
      <xdr:rowOff>138905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340895</xdr:colOff>
      <xdr:row>210</xdr:row>
      <xdr:rowOff>100263</xdr:rowOff>
    </xdr:from>
    <xdr:to>
      <xdr:col>2</xdr:col>
      <xdr:colOff>2532257</xdr:colOff>
      <xdr:row>219</xdr:row>
      <xdr:rowOff>0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20877</xdr:colOff>
      <xdr:row>235</xdr:row>
      <xdr:rowOff>125261</xdr:rowOff>
    </xdr:from>
    <xdr:to>
      <xdr:col>3</xdr:col>
      <xdr:colOff>1289361</xdr:colOff>
      <xdr:row>244</xdr:row>
      <xdr:rowOff>139390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511097</xdr:colOff>
      <xdr:row>262</xdr:row>
      <xdr:rowOff>125261</xdr:rowOff>
    </xdr:from>
    <xdr:to>
      <xdr:col>5</xdr:col>
      <xdr:colOff>627255</xdr:colOff>
      <xdr:row>274</xdr:row>
      <xdr:rowOff>104542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743415</xdr:colOff>
      <xdr:row>341</xdr:row>
      <xdr:rowOff>38435</xdr:rowOff>
    </xdr:from>
    <xdr:to>
      <xdr:col>5</xdr:col>
      <xdr:colOff>394939</xdr:colOff>
      <xdr:row>353</xdr:row>
      <xdr:rowOff>171641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168672</xdr:colOff>
      <xdr:row>164</xdr:row>
      <xdr:rowOff>69454</xdr:rowOff>
    </xdr:from>
    <xdr:to>
      <xdr:col>5</xdr:col>
      <xdr:colOff>297656</xdr:colOff>
      <xdr:row>167</xdr:row>
      <xdr:rowOff>1537892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325245</xdr:colOff>
      <xdr:row>184</xdr:row>
      <xdr:rowOff>64371</xdr:rowOff>
    </xdr:from>
    <xdr:to>
      <xdr:col>3</xdr:col>
      <xdr:colOff>1405519</xdr:colOff>
      <xdr:row>195</xdr:row>
      <xdr:rowOff>58080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243932</xdr:colOff>
      <xdr:row>148</xdr:row>
      <xdr:rowOff>0</xdr:rowOff>
    </xdr:from>
    <xdr:to>
      <xdr:col>9</xdr:col>
      <xdr:colOff>220700</xdr:colOff>
      <xdr:row>160</xdr:row>
      <xdr:rowOff>0</xdr:rowOff>
    </xdr:to>
    <xdr:graphicFrame macro="">
      <xdr:nvGraphicFramePr>
        <xdr:cNvPr id="26" name="Диаграмма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1080275</xdr:colOff>
      <xdr:row>183</xdr:row>
      <xdr:rowOff>174238</xdr:rowOff>
    </xdr:from>
    <xdr:to>
      <xdr:col>7</xdr:col>
      <xdr:colOff>708568</xdr:colOff>
      <xdr:row>195</xdr:row>
      <xdr:rowOff>104543</xdr:rowOff>
    </xdr:to>
    <xdr:graphicFrame macro="">
      <xdr:nvGraphicFramePr>
        <xdr:cNvPr id="21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1463598</xdr:colOff>
      <xdr:row>209</xdr:row>
      <xdr:rowOff>139391</xdr:rowOff>
    </xdr:from>
    <xdr:to>
      <xdr:col>6</xdr:col>
      <xdr:colOff>755032</xdr:colOff>
      <xdr:row>220</xdr:row>
      <xdr:rowOff>104543</xdr:rowOff>
    </xdr:to>
    <xdr:graphicFrame macro="">
      <xdr:nvGraphicFramePr>
        <xdr:cNvPr id="28" name="Диаграмма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235</xdr:row>
      <xdr:rowOff>162621</xdr:rowOff>
    </xdr:from>
    <xdr:to>
      <xdr:col>7</xdr:col>
      <xdr:colOff>1198789</xdr:colOff>
      <xdr:row>244</xdr:row>
      <xdr:rowOff>127775</xdr:rowOff>
    </xdr:to>
    <xdr:graphicFrame macro="">
      <xdr:nvGraphicFramePr>
        <xdr:cNvPr id="29" name="Диаграмма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372</xdr:row>
      <xdr:rowOff>0</xdr:rowOff>
    </xdr:from>
    <xdr:to>
      <xdr:col>4</xdr:col>
      <xdr:colOff>522713</xdr:colOff>
      <xdr:row>382</xdr:row>
      <xdr:rowOff>92927</xdr:rowOff>
    </xdr:to>
    <xdr:graphicFrame macro="">
      <xdr:nvGraphicFramePr>
        <xdr:cNvPr id="31" name="Диаграмма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63;&#1045;&#1058;&#1067;/2017%20&#1075;&#1086;&#1076;/&#1054;&#1090;&#1095;&#1077;&#1090;%204%20&#1082;&#1074;&#1072;&#1088;&#1090;&#1072;&#1083;%202017/&#1101;&#1087;&#1080;&#1079;%20&#1084;&#1086;&#1085;&#1080;&#1090;&#1086;&#1088;&#1080;&#1085;&#1075;%204%20&#1082;&#1074;&#1072;&#1088;&#1090;&#1072;&#1083;%202016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66">
          <cell r="F166" t="str">
            <v>4 квартал 2017 год</v>
          </cell>
        </row>
        <row r="261">
          <cell r="C261" t="str">
            <v>Положительные с недопустимым уровнем поствакцинальных антител</v>
          </cell>
        </row>
        <row r="290">
          <cell r="C290">
            <v>252</v>
          </cell>
          <cell r="D290">
            <v>252</v>
          </cell>
          <cell r="E290">
            <v>94</v>
          </cell>
          <cell r="F290">
            <v>135</v>
          </cell>
          <cell r="G290">
            <v>135</v>
          </cell>
          <cell r="H290">
            <v>1</v>
          </cell>
        </row>
        <row r="291">
          <cell r="C291">
            <v>65</v>
          </cell>
          <cell r="D291">
            <v>65</v>
          </cell>
          <cell r="E291">
            <v>2</v>
          </cell>
          <cell r="F291">
            <v>0</v>
          </cell>
          <cell r="G291">
            <v>0</v>
          </cell>
          <cell r="H291">
            <v>0</v>
          </cell>
        </row>
        <row r="292">
          <cell r="C292">
            <v>0</v>
          </cell>
          <cell r="D292">
            <v>0</v>
          </cell>
          <cell r="E292">
            <v>0</v>
          </cell>
          <cell r="F292">
            <v>50</v>
          </cell>
          <cell r="G292">
            <v>50</v>
          </cell>
          <cell r="H292">
            <v>7</v>
          </cell>
        </row>
        <row r="317">
          <cell r="C317">
            <v>254</v>
          </cell>
          <cell r="D317">
            <v>254</v>
          </cell>
          <cell r="E317">
            <v>58</v>
          </cell>
          <cell r="F317">
            <v>170</v>
          </cell>
          <cell r="G317">
            <v>170</v>
          </cell>
          <cell r="H317">
            <v>70</v>
          </cell>
        </row>
        <row r="318">
          <cell r="C318">
            <v>35</v>
          </cell>
          <cell r="D318">
            <v>35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C319">
            <v>0</v>
          </cell>
          <cell r="D319">
            <v>0</v>
          </cell>
          <cell r="E319">
            <v>0</v>
          </cell>
          <cell r="F319">
            <v>50</v>
          </cell>
          <cell r="G319">
            <v>50</v>
          </cell>
          <cell r="H319">
            <v>0</v>
          </cell>
        </row>
        <row r="392">
          <cell r="C392">
            <v>1088</v>
          </cell>
          <cell r="D392">
            <v>3264</v>
          </cell>
          <cell r="E392">
            <v>47</v>
          </cell>
          <cell r="F392">
            <v>299</v>
          </cell>
          <cell r="G392">
            <v>697</v>
          </cell>
          <cell r="H392">
            <v>64</v>
          </cell>
        </row>
        <row r="393">
          <cell r="C393">
            <v>110</v>
          </cell>
          <cell r="D393">
            <v>330</v>
          </cell>
          <cell r="F393">
            <v>70</v>
          </cell>
          <cell r="G393">
            <v>140</v>
          </cell>
          <cell r="H393">
            <v>0</v>
          </cell>
        </row>
        <row r="394">
          <cell r="C394">
            <v>150</v>
          </cell>
          <cell r="D394">
            <v>450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C395">
            <v>75</v>
          </cell>
          <cell r="D395">
            <v>225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6"/>
  <sheetViews>
    <sheetView tabSelected="1" topLeftCell="A341" zoomScale="82" zoomScaleNormal="82" workbookViewId="0">
      <selection activeCell="H352" sqref="H352"/>
    </sheetView>
  </sheetViews>
  <sheetFormatPr defaultColWidth="9.140625" defaultRowHeight="15" x14ac:dyDescent="0.25"/>
  <cols>
    <col min="1" max="1" width="3.7109375" style="1" customWidth="1"/>
    <col min="2" max="2" width="23.140625" style="1" customWidth="1"/>
    <col min="3" max="3" width="38.140625" style="1" customWidth="1"/>
    <col min="4" max="4" width="22.42578125" style="1" customWidth="1"/>
    <col min="5" max="5" width="19.5703125" style="1" customWidth="1"/>
    <col min="6" max="6" width="22.42578125" style="1" customWidth="1"/>
    <col min="7" max="7" width="20.42578125" style="1" customWidth="1"/>
    <col min="8" max="8" width="23.28515625" style="1" customWidth="1"/>
    <col min="9" max="9" width="16.28515625" style="1" customWidth="1"/>
    <col min="10" max="10" width="16.140625" style="1" customWidth="1"/>
    <col min="11" max="16384" width="9.140625" style="1"/>
  </cols>
  <sheetData>
    <row r="1" spans="1:11" ht="65.25" customHeight="1" x14ac:dyDescent="0.25">
      <c r="A1" s="141" t="s">
        <v>153</v>
      </c>
      <c r="B1" s="141"/>
      <c r="C1" s="141"/>
      <c r="D1" s="141"/>
      <c r="E1" s="141"/>
      <c r="F1" s="141"/>
      <c r="G1" s="141"/>
      <c r="H1" s="141"/>
      <c r="I1" s="141"/>
      <c r="J1" s="141"/>
      <c r="K1" s="19"/>
    </row>
    <row r="2" spans="1:11" ht="53.25" customHeight="1" x14ac:dyDescent="0.25">
      <c r="A2" s="139" t="s">
        <v>228</v>
      </c>
      <c r="B2" s="139"/>
      <c r="C2" s="139"/>
      <c r="D2" s="139"/>
      <c r="E2" s="139"/>
      <c r="F2" s="139"/>
      <c r="G2" s="139"/>
      <c r="H2" s="139"/>
      <c r="I2" s="139"/>
      <c r="J2" s="139"/>
      <c r="K2" s="19"/>
    </row>
    <row r="3" spans="1:11" ht="12.75" customHeight="1" x14ac:dyDescent="0.25">
      <c r="A3" s="6"/>
      <c r="B3" s="2"/>
      <c r="C3" s="2"/>
      <c r="D3" s="2"/>
      <c r="E3" s="2"/>
      <c r="F3" s="2"/>
      <c r="G3" s="2"/>
      <c r="H3" s="2"/>
      <c r="I3" s="2"/>
      <c r="J3" s="2"/>
      <c r="K3" s="19"/>
    </row>
    <row r="4" spans="1:11" ht="21.75" customHeight="1" x14ac:dyDescent="0.25">
      <c r="A4" s="139" t="s">
        <v>0</v>
      </c>
      <c r="B4" s="139"/>
      <c r="C4" s="139"/>
      <c r="D4" s="139"/>
      <c r="E4" s="139"/>
      <c r="F4" s="139"/>
      <c r="G4" s="139"/>
      <c r="H4" s="139"/>
      <c r="I4" s="139"/>
      <c r="J4" s="6"/>
      <c r="K4" s="19"/>
    </row>
    <row r="5" spans="1:11" ht="15.75" customHeight="1" x14ac:dyDescent="0.25">
      <c r="A5" s="142" t="s">
        <v>46</v>
      </c>
      <c r="B5" s="142"/>
      <c r="C5" s="142"/>
      <c r="D5" s="142"/>
      <c r="E5" s="142"/>
      <c r="F5" s="142"/>
      <c r="G5" s="142"/>
      <c r="H5" s="142"/>
      <c r="I5" s="142"/>
      <c r="J5" s="143"/>
      <c r="K5" s="19"/>
    </row>
    <row r="6" spans="1:11" ht="75" customHeight="1" x14ac:dyDescent="0.25">
      <c r="A6" s="84"/>
      <c r="B6" s="84" t="s">
        <v>21</v>
      </c>
      <c r="C6" s="85" t="s">
        <v>1</v>
      </c>
      <c r="D6" s="85" t="s">
        <v>85</v>
      </c>
      <c r="E6" s="85" t="s">
        <v>82</v>
      </c>
      <c r="F6" s="85" t="s">
        <v>83</v>
      </c>
      <c r="G6" s="85" t="s">
        <v>84</v>
      </c>
      <c r="H6" s="85" t="s">
        <v>22</v>
      </c>
      <c r="I6" s="85" t="s">
        <v>23</v>
      </c>
      <c r="J6" s="15"/>
      <c r="K6" s="19"/>
    </row>
    <row r="7" spans="1:11" x14ac:dyDescent="0.25">
      <c r="A7" s="147" t="s">
        <v>4</v>
      </c>
      <c r="B7" s="149" t="s">
        <v>5</v>
      </c>
      <c r="C7" s="86" t="s">
        <v>8</v>
      </c>
      <c r="D7" s="87">
        <v>1572</v>
      </c>
      <c r="E7" s="87">
        <v>1</v>
      </c>
      <c r="F7" s="87">
        <v>0</v>
      </c>
      <c r="G7" s="87">
        <v>0</v>
      </c>
      <c r="H7" s="88">
        <f t="shared" ref="H7:H12" si="0">E7+F7+G7</f>
        <v>1</v>
      </c>
      <c r="I7" s="89">
        <f t="shared" ref="I7:I49" si="1">H7*100/D7</f>
        <v>6.3613231552162849E-2</v>
      </c>
      <c r="J7" s="11"/>
      <c r="K7" s="19"/>
    </row>
    <row r="8" spans="1:11" x14ac:dyDescent="0.25">
      <c r="A8" s="147"/>
      <c r="B8" s="150"/>
      <c r="C8" s="86" t="s">
        <v>69</v>
      </c>
      <c r="D8" s="87">
        <v>12</v>
      </c>
      <c r="E8" s="87">
        <v>0</v>
      </c>
      <c r="F8" s="87">
        <v>0</v>
      </c>
      <c r="G8" s="87">
        <v>0</v>
      </c>
      <c r="H8" s="88">
        <f t="shared" si="0"/>
        <v>0</v>
      </c>
      <c r="I8" s="89">
        <f t="shared" si="1"/>
        <v>0</v>
      </c>
      <c r="J8" s="11"/>
      <c r="K8" s="19"/>
    </row>
    <row r="9" spans="1:11" x14ac:dyDescent="0.25">
      <c r="A9" s="147"/>
      <c r="B9" s="150"/>
      <c r="C9" s="86" t="s">
        <v>10</v>
      </c>
      <c r="D9" s="87">
        <v>80</v>
      </c>
      <c r="E9" s="87">
        <v>0</v>
      </c>
      <c r="F9" s="87">
        <v>0</v>
      </c>
      <c r="G9" s="87">
        <v>0</v>
      </c>
      <c r="H9" s="88">
        <f t="shared" si="0"/>
        <v>0</v>
      </c>
      <c r="I9" s="89">
        <f t="shared" si="1"/>
        <v>0</v>
      </c>
      <c r="J9" s="11"/>
      <c r="K9" s="19"/>
    </row>
    <row r="10" spans="1:11" x14ac:dyDescent="0.25">
      <c r="A10" s="147"/>
      <c r="B10" s="150"/>
      <c r="C10" s="86" t="s">
        <v>15</v>
      </c>
      <c r="D10" s="87">
        <v>130</v>
      </c>
      <c r="E10" s="87">
        <v>0</v>
      </c>
      <c r="F10" s="87">
        <v>0</v>
      </c>
      <c r="G10" s="87">
        <v>0</v>
      </c>
      <c r="H10" s="88">
        <f t="shared" si="0"/>
        <v>0</v>
      </c>
      <c r="I10" s="89">
        <f t="shared" si="1"/>
        <v>0</v>
      </c>
      <c r="J10" s="11"/>
      <c r="K10" s="19"/>
    </row>
    <row r="11" spans="1:11" x14ac:dyDescent="0.25">
      <c r="A11" s="147"/>
      <c r="B11" s="150"/>
      <c r="C11" s="86" t="s">
        <v>6</v>
      </c>
      <c r="D11" s="87">
        <v>113</v>
      </c>
      <c r="E11" s="87">
        <v>0</v>
      </c>
      <c r="F11" s="87">
        <v>0</v>
      </c>
      <c r="G11" s="87">
        <v>0</v>
      </c>
      <c r="H11" s="88">
        <f t="shared" si="0"/>
        <v>0</v>
      </c>
      <c r="I11" s="89">
        <f t="shared" si="1"/>
        <v>0</v>
      </c>
      <c r="J11" s="11"/>
      <c r="K11" s="19"/>
    </row>
    <row r="12" spans="1:11" ht="14.25" customHeight="1" x14ac:dyDescent="0.25">
      <c r="A12" s="147"/>
      <c r="B12" s="150"/>
      <c r="C12" s="86" t="s">
        <v>70</v>
      </c>
      <c r="D12" s="87">
        <v>351</v>
      </c>
      <c r="E12" s="87">
        <v>0</v>
      </c>
      <c r="F12" s="87">
        <v>0</v>
      </c>
      <c r="G12" s="87">
        <v>21</v>
      </c>
      <c r="H12" s="88">
        <f t="shared" si="0"/>
        <v>21</v>
      </c>
      <c r="I12" s="89">
        <f t="shared" si="1"/>
        <v>5.982905982905983</v>
      </c>
      <c r="J12" s="11"/>
      <c r="K12" s="19"/>
    </row>
    <row r="13" spans="1:11" x14ac:dyDescent="0.25">
      <c r="A13" s="147"/>
      <c r="B13" s="150"/>
      <c r="C13" s="86" t="s">
        <v>11</v>
      </c>
      <c r="D13" s="87">
        <v>280</v>
      </c>
      <c r="E13" s="87">
        <v>0</v>
      </c>
      <c r="F13" s="87">
        <v>13</v>
      </c>
      <c r="G13" s="87">
        <v>0</v>
      </c>
      <c r="H13" s="88">
        <v>13</v>
      </c>
      <c r="I13" s="89">
        <f t="shared" si="1"/>
        <v>4.6428571428571432</v>
      </c>
      <c r="J13" s="11"/>
      <c r="K13" s="19"/>
    </row>
    <row r="14" spans="1:11" x14ac:dyDescent="0.25">
      <c r="A14" s="147"/>
      <c r="B14" s="150"/>
      <c r="C14" s="86" t="s">
        <v>71</v>
      </c>
      <c r="D14" s="87">
        <v>6</v>
      </c>
      <c r="E14" s="87">
        <v>0</v>
      </c>
      <c r="F14" s="87">
        <v>0</v>
      </c>
      <c r="G14" s="87">
        <v>0</v>
      </c>
      <c r="H14" s="88">
        <f>E14+F14+G14</f>
        <v>0</v>
      </c>
      <c r="I14" s="89">
        <f t="shared" si="1"/>
        <v>0</v>
      </c>
      <c r="J14" s="11"/>
      <c r="K14" s="19"/>
    </row>
    <row r="15" spans="1:11" x14ac:dyDescent="0.25">
      <c r="A15" s="147"/>
      <c r="B15" s="150"/>
      <c r="C15" s="86" t="s">
        <v>72</v>
      </c>
      <c r="D15" s="87">
        <v>4197</v>
      </c>
      <c r="E15" s="87">
        <v>0</v>
      </c>
      <c r="F15" s="87">
        <v>0</v>
      </c>
      <c r="G15" s="87">
        <v>0</v>
      </c>
      <c r="H15" s="88">
        <f>E15+F15+G15</f>
        <v>0</v>
      </c>
      <c r="I15" s="89">
        <f t="shared" si="1"/>
        <v>0</v>
      </c>
      <c r="J15" s="11"/>
      <c r="K15" s="19"/>
    </row>
    <row r="16" spans="1:11" x14ac:dyDescent="0.25">
      <c r="A16" s="147"/>
      <c r="B16" s="150"/>
      <c r="C16" s="86" t="s">
        <v>73</v>
      </c>
      <c r="D16" s="87">
        <v>8</v>
      </c>
      <c r="E16" s="87">
        <v>0</v>
      </c>
      <c r="F16" s="87">
        <v>0</v>
      </c>
      <c r="G16" s="87">
        <v>0</v>
      </c>
      <c r="H16" s="88">
        <f>E16+F16+G16</f>
        <v>0</v>
      </c>
      <c r="I16" s="89">
        <f t="shared" si="1"/>
        <v>0</v>
      </c>
      <c r="J16" s="11"/>
      <c r="K16" s="19"/>
    </row>
    <row r="17" spans="1:11" x14ac:dyDescent="0.25">
      <c r="A17" s="147"/>
      <c r="B17" s="150"/>
      <c r="C17" s="86" t="s">
        <v>9</v>
      </c>
      <c r="D17" s="87">
        <v>580</v>
      </c>
      <c r="E17" s="87">
        <v>0</v>
      </c>
      <c r="F17" s="87">
        <v>0</v>
      </c>
      <c r="G17" s="87">
        <v>11</v>
      </c>
      <c r="H17" s="88">
        <f>E17+F17+G17</f>
        <v>11</v>
      </c>
      <c r="I17" s="89">
        <f t="shared" si="1"/>
        <v>1.896551724137931</v>
      </c>
      <c r="J17" s="11"/>
      <c r="K17" s="19"/>
    </row>
    <row r="18" spans="1:11" x14ac:dyDescent="0.25">
      <c r="A18" s="148"/>
      <c r="B18" s="150"/>
      <c r="C18" s="86" t="s">
        <v>114</v>
      </c>
      <c r="D18" s="87">
        <v>10</v>
      </c>
      <c r="E18" s="87">
        <v>0</v>
      </c>
      <c r="F18" s="87">
        <v>0</v>
      </c>
      <c r="G18" s="87">
        <v>0</v>
      </c>
      <c r="H18" s="88">
        <v>0</v>
      </c>
      <c r="I18" s="89">
        <f t="shared" si="1"/>
        <v>0</v>
      </c>
      <c r="J18" s="11"/>
      <c r="K18" s="19"/>
    </row>
    <row r="19" spans="1:11" x14ac:dyDescent="0.25">
      <c r="A19" s="147"/>
      <c r="B19" s="150"/>
      <c r="C19" s="86" t="s">
        <v>7</v>
      </c>
      <c r="D19" s="87">
        <v>221</v>
      </c>
      <c r="E19" s="87">
        <v>0</v>
      </c>
      <c r="F19" s="87">
        <v>0</v>
      </c>
      <c r="G19" s="87">
        <v>78</v>
      </c>
      <c r="H19" s="88">
        <f t="shared" ref="H19:H29" si="2">E19+F19+G19</f>
        <v>78</v>
      </c>
      <c r="I19" s="89">
        <f t="shared" si="1"/>
        <v>35.294117647058826</v>
      </c>
      <c r="J19" s="11"/>
      <c r="K19" s="19"/>
    </row>
    <row r="20" spans="1:11" ht="16.5" customHeight="1" x14ac:dyDescent="0.25">
      <c r="A20" s="147"/>
      <c r="B20" s="150"/>
      <c r="C20" s="86" t="s">
        <v>74</v>
      </c>
      <c r="D20" s="87">
        <v>2500</v>
      </c>
      <c r="E20" s="87">
        <v>412</v>
      </c>
      <c r="F20" s="87">
        <v>0</v>
      </c>
      <c r="G20" s="87">
        <v>0</v>
      </c>
      <c r="H20" s="88">
        <f t="shared" si="2"/>
        <v>412</v>
      </c>
      <c r="I20" s="89">
        <f t="shared" si="1"/>
        <v>16.48</v>
      </c>
      <c r="J20" s="12"/>
      <c r="K20" s="19"/>
    </row>
    <row r="21" spans="1:11" ht="14.25" customHeight="1" x14ac:dyDescent="0.25">
      <c r="A21" s="147"/>
      <c r="B21" s="150"/>
      <c r="C21" s="51" t="s">
        <v>75</v>
      </c>
      <c r="D21" s="87">
        <v>1680</v>
      </c>
      <c r="E21" s="87">
        <v>0</v>
      </c>
      <c r="F21" s="87">
        <v>0</v>
      </c>
      <c r="G21" s="87">
        <v>0</v>
      </c>
      <c r="H21" s="88">
        <f t="shared" si="2"/>
        <v>0</v>
      </c>
      <c r="I21" s="89">
        <f t="shared" si="1"/>
        <v>0</v>
      </c>
      <c r="J21" s="12"/>
      <c r="K21" s="19"/>
    </row>
    <row r="22" spans="1:11" ht="27" customHeight="1" x14ac:dyDescent="0.25">
      <c r="A22" s="147"/>
      <c r="B22" s="150"/>
      <c r="C22" s="51" t="s">
        <v>76</v>
      </c>
      <c r="D22" s="87">
        <v>15</v>
      </c>
      <c r="E22" s="87">
        <v>0</v>
      </c>
      <c r="F22" s="87">
        <v>0</v>
      </c>
      <c r="G22" s="87">
        <v>0</v>
      </c>
      <c r="H22" s="88">
        <f t="shared" si="2"/>
        <v>0</v>
      </c>
      <c r="I22" s="89">
        <f t="shared" si="1"/>
        <v>0</v>
      </c>
      <c r="J22" s="12"/>
      <c r="K22" s="19"/>
    </row>
    <row r="23" spans="1:11" ht="15" customHeight="1" x14ac:dyDescent="0.25">
      <c r="A23" s="147"/>
      <c r="B23" s="150"/>
      <c r="C23" s="86" t="s">
        <v>77</v>
      </c>
      <c r="D23" s="87">
        <v>30</v>
      </c>
      <c r="E23" s="87">
        <v>0</v>
      </c>
      <c r="F23" s="87">
        <v>0</v>
      </c>
      <c r="G23" s="87">
        <v>0</v>
      </c>
      <c r="H23" s="88">
        <f t="shared" si="2"/>
        <v>0</v>
      </c>
      <c r="I23" s="89">
        <f t="shared" si="1"/>
        <v>0</v>
      </c>
      <c r="J23" s="13"/>
      <c r="K23" s="19"/>
    </row>
    <row r="24" spans="1:11" ht="25.5" customHeight="1" x14ac:dyDescent="0.25">
      <c r="A24" s="147"/>
      <c r="B24" s="150"/>
      <c r="C24" s="51" t="s">
        <v>78</v>
      </c>
      <c r="D24" s="87">
        <v>50</v>
      </c>
      <c r="E24" s="87">
        <v>0</v>
      </c>
      <c r="F24" s="87">
        <v>0</v>
      </c>
      <c r="G24" s="87">
        <v>0</v>
      </c>
      <c r="H24" s="88">
        <f t="shared" si="2"/>
        <v>0</v>
      </c>
      <c r="I24" s="89">
        <f t="shared" si="1"/>
        <v>0</v>
      </c>
      <c r="J24" s="11"/>
      <c r="K24" s="19"/>
    </row>
    <row r="25" spans="1:11" x14ac:dyDescent="0.25">
      <c r="A25" s="147"/>
      <c r="B25" s="150"/>
      <c r="C25" s="86" t="s">
        <v>79</v>
      </c>
      <c r="D25" s="87">
        <v>33</v>
      </c>
      <c r="E25" s="87">
        <v>0</v>
      </c>
      <c r="F25" s="87">
        <v>0</v>
      </c>
      <c r="G25" s="87">
        <v>0</v>
      </c>
      <c r="H25" s="88">
        <f t="shared" si="2"/>
        <v>0</v>
      </c>
      <c r="I25" s="89">
        <f t="shared" si="1"/>
        <v>0</v>
      </c>
      <c r="J25" s="11"/>
      <c r="K25" s="19"/>
    </row>
    <row r="26" spans="1:11" x14ac:dyDescent="0.25">
      <c r="A26" s="147"/>
      <c r="B26" s="150"/>
      <c r="C26" s="86" t="s">
        <v>80</v>
      </c>
      <c r="D26" s="87">
        <v>4</v>
      </c>
      <c r="E26" s="87">
        <v>0</v>
      </c>
      <c r="F26" s="87">
        <v>0</v>
      </c>
      <c r="G26" s="87">
        <v>0</v>
      </c>
      <c r="H26" s="88">
        <f t="shared" si="2"/>
        <v>0</v>
      </c>
      <c r="I26" s="89">
        <f t="shared" si="1"/>
        <v>0</v>
      </c>
      <c r="J26" s="11"/>
      <c r="K26" s="19"/>
    </row>
    <row r="27" spans="1:11" x14ac:dyDescent="0.25">
      <c r="A27" s="148"/>
      <c r="B27" s="150"/>
      <c r="C27" s="86" t="s">
        <v>106</v>
      </c>
      <c r="D27" s="87">
        <v>30</v>
      </c>
      <c r="E27" s="87">
        <v>0</v>
      </c>
      <c r="F27" s="87">
        <v>0</v>
      </c>
      <c r="G27" s="87">
        <v>0</v>
      </c>
      <c r="H27" s="88">
        <f t="shared" si="2"/>
        <v>0</v>
      </c>
      <c r="I27" s="89">
        <f t="shared" si="1"/>
        <v>0</v>
      </c>
      <c r="J27" s="11"/>
      <c r="K27" s="19"/>
    </row>
    <row r="28" spans="1:11" x14ac:dyDescent="0.25">
      <c r="A28" s="148"/>
      <c r="B28" s="150"/>
      <c r="C28" s="86" t="s">
        <v>115</v>
      </c>
      <c r="D28" s="87">
        <v>5</v>
      </c>
      <c r="E28" s="87">
        <v>0</v>
      </c>
      <c r="F28" s="87">
        <v>0</v>
      </c>
      <c r="G28" s="87">
        <v>0</v>
      </c>
      <c r="H28" s="88">
        <f t="shared" si="2"/>
        <v>0</v>
      </c>
      <c r="I28" s="89">
        <f t="shared" si="1"/>
        <v>0</v>
      </c>
      <c r="J28" s="11"/>
      <c r="K28" s="19"/>
    </row>
    <row r="29" spans="1:11" x14ac:dyDescent="0.25">
      <c r="A29" s="147"/>
      <c r="B29" s="150"/>
      <c r="C29" s="86" t="s">
        <v>81</v>
      </c>
      <c r="D29" s="87">
        <v>7</v>
      </c>
      <c r="E29" s="87">
        <v>0</v>
      </c>
      <c r="F29" s="87">
        <v>0</v>
      </c>
      <c r="G29" s="87">
        <v>0</v>
      </c>
      <c r="H29" s="88">
        <f t="shared" si="2"/>
        <v>0</v>
      </c>
      <c r="I29" s="89">
        <f t="shared" si="1"/>
        <v>0</v>
      </c>
      <c r="J29" s="11"/>
      <c r="K29" s="19"/>
    </row>
    <row r="30" spans="1:11" x14ac:dyDescent="0.25">
      <c r="A30" s="147"/>
      <c r="B30" s="150"/>
      <c r="C30" s="90" t="s">
        <v>12</v>
      </c>
      <c r="D30" s="85">
        <f>SUM(D7:D29)</f>
        <v>11914</v>
      </c>
      <c r="E30" s="85">
        <f>SUM(E7:E29)</f>
        <v>413</v>
      </c>
      <c r="F30" s="85">
        <f t="shared" ref="F30:H30" si="3">SUM(F7:F29)</f>
        <v>13</v>
      </c>
      <c r="G30" s="85">
        <f t="shared" si="3"/>
        <v>110</v>
      </c>
      <c r="H30" s="85">
        <f t="shared" si="3"/>
        <v>536</v>
      </c>
      <c r="I30" s="91">
        <f t="shared" si="1"/>
        <v>4.4989088467349339</v>
      </c>
      <c r="J30" s="13"/>
      <c r="K30" s="19"/>
    </row>
    <row r="31" spans="1:11" x14ac:dyDescent="0.25">
      <c r="A31" s="151" t="s">
        <v>13</v>
      </c>
      <c r="B31" s="151" t="s">
        <v>14</v>
      </c>
      <c r="C31" s="86" t="s">
        <v>8</v>
      </c>
      <c r="D31" s="87">
        <v>278</v>
      </c>
      <c r="E31" s="87">
        <v>14</v>
      </c>
      <c r="F31" s="87">
        <v>0</v>
      </c>
      <c r="G31" s="87">
        <v>0</v>
      </c>
      <c r="H31" s="92">
        <f t="shared" ref="H31:H41" si="4">E31+F31+G31</f>
        <v>14</v>
      </c>
      <c r="I31" s="89">
        <f t="shared" si="1"/>
        <v>5.0359712230215825</v>
      </c>
      <c r="J31" s="11"/>
      <c r="K31" s="19"/>
    </row>
    <row r="32" spans="1:11" x14ac:dyDescent="0.25">
      <c r="A32" s="145"/>
      <c r="B32" s="145"/>
      <c r="C32" s="86" t="s">
        <v>10</v>
      </c>
      <c r="D32" s="87">
        <v>4</v>
      </c>
      <c r="E32" s="87">
        <v>0</v>
      </c>
      <c r="F32" s="87">
        <v>0</v>
      </c>
      <c r="G32" s="87">
        <v>0</v>
      </c>
      <c r="H32" s="92">
        <f t="shared" si="4"/>
        <v>0</v>
      </c>
      <c r="I32" s="89">
        <f t="shared" si="1"/>
        <v>0</v>
      </c>
      <c r="J32" s="11"/>
      <c r="K32" s="19"/>
    </row>
    <row r="33" spans="1:11" x14ac:dyDescent="0.25">
      <c r="A33" s="145"/>
      <c r="B33" s="145"/>
      <c r="C33" s="86" t="s">
        <v>6</v>
      </c>
      <c r="D33" s="87">
        <v>80</v>
      </c>
      <c r="E33" s="87">
        <v>0</v>
      </c>
      <c r="F33" s="87">
        <v>0</v>
      </c>
      <c r="G33" s="87">
        <v>35</v>
      </c>
      <c r="H33" s="92">
        <f t="shared" si="4"/>
        <v>35</v>
      </c>
      <c r="I33" s="89">
        <f t="shared" si="1"/>
        <v>43.75</v>
      </c>
      <c r="J33" s="11"/>
      <c r="K33" s="19"/>
    </row>
    <row r="34" spans="1:11" x14ac:dyDescent="0.25">
      <c r="A34" s="145"/>
      <c r="B34" s="145"/>
      <c r="C34" s="86" t="s">
        <v>70</v>
      </c>
      <c r="D34" s="87">
        <v>51</v>
      </c>
      <c r="E34" s="87">
        <v>0</v>
      </c>
      <c r="F34" s="87">
        <v>0</v>
      </c>
      <c r="G34" s="87">
        <v>12</v>
      </c>
      <c r="H34" s="92">
        <f t="shared" si="4"/>
        <v>12</v>
      </c>
      <c r="I34" s="89">
        <f t="shared" si="1"/>
        <v>23.529411764705884</v>
      </c>
      <c r="J34" s="11"/>
      <c r="K34" s="19"/>
    </row>
    <row r="35" spans="1:11" x14ac:dyDescent="0.25">
      <c r="A35" s="145"/>
      <c r="B35" s="145"/>
      <c r="C35" s="86" t="s">
        <v>72</v>
      </c>
      <c r="D35" s="87">
        <v>1704</v>
      </c>
      <c r="E35" s="87">
        <v>61</v>
      </c>
      <c r="F35" s="87">
        <v>0</v>
      </c>
      <c r="G35" s="87">
        <v>0</v>
      </c>
      <c r="H35" s="92">
        <f t="shared" si="4"/>
        <v>61</v>
      </c>
      <c r="I35" s="89">
        <f t="shared" si="1"/>
        <v>3.57981220657277</v>
      </c>
      <c r="J35" s="11"/>
      <c r="K35" s="19"/>
    </row>
    <row r="36" spans="1:11" x14ac:dyDescent="0.25">
      <c r="A36" s="145"/>
      <c r="B36" s="145"/>
      <c r="C36" s="86" t="s">
        <v>9</v>
      </c>
      <c r="D36" s="87">
        <v>103</v>
      </c>
      <c r="E36" s="87">
        <v>0</v>
      </c>
      <c r="F36" s="87">
        <v>0</v>
      </c>
      <c r="G36" s="87">
        <v>6</v>
      </c>
      <c r="H36" s="92">
        <f t="shared" si="4"/>
        <v>6</v>
      </c>
      <c r="I36" s="89">
        <f t="shared" si="1"/>
        <v>5.825242718446602</v>
      </c>
      <c r="J36" s="11"/>
      <c r="K36" s="19"/>
    </row>
    <row r="37" spans="1:11" x14ac:dyDescent="0.25">
      <c r="A37" s="145"/>
      <c r="B37" s="145"/>
      <c r="C37" s="86" t="s">
        <v>7</v>
      </c>
      <c r="D37" s="87">
        <v>95</v>
      </c>
      <c r="E37" s="87">
        <v>0</v>
      </c>
      <c r="F37" s="87">
        <v>0</v>
      </c>
      <c r="G37" s="87">
        <v>40</v>
      </c>
      <c r="H37" s="92">
        <f t="shared" si="4"/>
        <v>40</v>
      </c>
      <c r="I37" s="89">
        <f t="shared" si="1"/>
        <v>42.10526315789474</v>
      </c>
      <c r="J37" s="11"/>
      <c r="K37" s="19"/>
    </row>
    <row r="38" spans="1:11" x14ac:dyDescent="0.25">
      <c r="A38" s="145"/>
      <c r="B38" s="145"/>
      <c r="C38" s="86" t="s">
        <v>74</v>
      </c>
      <c r="D38" s="87">
        <v>32</v>
      </c>
      <c r="E38" s="87">
        <v>2</v>
      </c>
      <c r="F38" s="87">
        <v>0</v>
      </c>
      <c r="G38" s="87">
        <v>0</v>
      </c>
      <c r="H38" s="92">
        <f t="shared" si="4"/>
        <v>2</v>
      </c>
      <c r="I38" s="89">
        <f t="shared" si="1"/>
        <v>6.25</v>
      </c>
      <c r="J38" s="11"/>
      <c r="K38" s="19"/>
    </row>
    <row r="39" spans="1:11" ht="30" x14ac:dyDescent="0.25">
      <c r="A39" s="145"/>
      <c r="B39" s="145"/>
      <c r="C39" s="51" t="s">
        <v>78</v>
      </c>
      <c r="D39" s="87">
        <v>30</v>
      </c>
      <c r="E39" s="87">
        <v>0</v>
      </c>
      <c r="F39" s="87">
        <v>0</v>
      </c>
      <c r="G39" s="87">
        <v>0</v>
      </c>
      <c r="H39" s="92">
        <f t="shared" si="4"/>
        <v>0</v>
      </c>
      <c r="I39" s="89">
        <f t="shared" si="1"/>
        <v>0</v>
      </c>
      <c r="J39" s="14"/>
      <c r="K39" s="19"/>
    </row>
    <row r="40" spans="1:11" x14ac:dyDescent="0.25">
      <c r="A40" s="145"/>
      <c r="B40" s="145"/>
      <c r="C40" s="86" t="s">
        <v>105</v>
      </c>
      <c r="D40" s="87">
        <v>25</v>
      </c>
      <c r="E40" s="87">
        <v>0</v>
      </c>
      <c r="F40" s="87">
        <v>0</v>
      </c>
      <c r="G40" s="87">
        <v>0</v>
      </c>
      <c r="H40" s="92">
        <f t="shared" si="4"/>
        <v>0</v>
      </c>
      <c r="I40" s="89">
        <f t="shared" si="1"/>
        <v>0</v>
      </c>
      <c r="J40" s="11"/>
      <c r="K40" s="19"/>
    </row>
    <row r="41" spans="1:11" ht="15.75" x14ac:dyDescent="0.25">
      <c r="A41" s="146"/>
      <c r="B41" s="146"/>
      <c r="C41" s="90" t="s">
        <v>12</v>
      </c>
      <c r="D41" s="93">
        <f>SUM(D31:D40)</f>
        <v>2402</v>
      </c>
      <c r="E41" s="93">
        <f>SUM(E31:E40)</f>
        <v>77</v>
      </c>
      <c r="F41" s="93">
        <f>SUM(F31:F40)</f>
        <v>0</v>
      </c>
      <c r="G41" s="93">
        <f>SUM(G31:G40)</f>
        <v>93</v>
      </c>
      <c r="H41" s="93">
        <f t="shared" si="4"/>
        <v>170</v>
      </c>
      <c r="I41" s="94">
        <f t="shared" si="1"/>
        <v>7.0774354704412987</v>
      </c>
      <c r="J41" s="14"/>
      <c r="K41" s="19"/>
    </row>
    <row r="42" spans="1:11" x14ac:dyDescent="0.25">
      <c r="A42" s="144" t="s">
        <v>16</v>
      </c>
      <c r="B42" s="144" t="s">
        <v>17</v>
      </c>
      <c r="C42" s="95" t="s">
        <v>8</v>
      </c>
      <c r="D42" s="96">
        <v>199</v>
      </c>
      <c r="E42" s="96">
        <v>2</v>
      </c>
      <c r="F42" s="96">
        <v>0</v>
      </c>
      <c r="G42" s="96">
        <v>0</v>
      </c>
      <c r="H42" s="97">
        <f t="shared" ref="H42:H47" si="5">F42+G42+E42</f>
        <v>2</v>
      </c>
      <c r="I42" s="98">
        <f t="shared" si="1"/>
        <v>1.0050251256281406</v>
      </c>
      <c r="J42" s="11"/>
      <c r="K42" s="19"/>
    </row>
    <row r="43" spans="1:11" x14ac:dyDescent="0.25">
      <c r="A43" s="145"/>
      <c r="B43" s="145"/>
      <c r="C43" s="95" t="s">
        <v>10</v>
      </c>
      <c r="D43" s="96">
        <v>20</v>
      </c>
      <c r="E43" s="96">
        <v>0</v>
      </c>
      <c r="F43" s="96">
        <v>0</v>
      </c>
      <c r="G43" s="96">
        <v>0</v>
      </c>
      <c r="H43" s="97">
        <f t="shared" si="5"/>
        <v>0</v>
      </c>
      <c r="I43" s="98">
        <f t="shared" si="1"/>
        <v>0</v>
      </c>
      <c r="J43" s="11"/>
      <c r="K43" s="19"/>
    </row>
    <row r="44" spans="1:11" x14ac:dyDescent="0.25">
      <c r="A44" s="145"/>
      <c r="B44" s="145"/>
      <c r="C44" s="95" t="s">
        <v>11</v>
      </c>
      <c r="D44" s="96">
        <v>15</v>
      </c>
      <c r="E44" s="96">
        <v>0</v>
      </c>
      <c r="F44" s="96">
        <v>0</v>
      </c>
      <c r="G44" s="96">
        <v>0</v>
      </c>
      <c r="H44" s="97">
        <f t="shared" si="5"/>
        <v>0</v>
      </c>
      <c r="I44" s="98">
        <f t="shared" si="1"/>
        <v>0</v>
      </c>
      <c r="J44" s="11"/>
      <c r="K44" s="19"/>
    </row>
    <row r="45" spans="1:11" x14ac:dyDescent="0.25">
      <c r="A45" s="145"/>
      <c r="B45" s="145"/>
      <c r="C45" s="95" t="s">
        <v>72</v>
      </c>
      <c r="D45" s="96">
        <v>320</v>
      </c>
      <c r="E45" s="96">
        <v>0</v>
      </c>
      <c r="F45" s="96">
        <v>0</v>
      </c>
      <c r="G45" s="96">
        <v>0</v>
      </c>
      <c r="H45" s="97">
        <f t="shared" si="5"/>
        <v>0</v>
      </c>
      <c r="I45" s="98">
        <f t="shared" si="1"/>
        <v>0</v>
      </c>
      <c r="J45" s="11"/>
      <c r="K45" s="19"/>
    </row>
    <row r="46" spans="1:11" x14ac:dyDescent="0.25">
      <c r="A46" s="145"/>
      <c r="B46" s="145"/>
      <c r="C46" s="95" t="s">
        <v>9</v>
      </c>
      <c r="D46" s="96">
        <v>109</v>
      </c>
      <c r="E46" s="96">
        <v>0</v>
      </c>
      <c r="F46" s="96">
        <v>0</v>
      </c>
      <c r="G46" s="96">
        <v>12</v>
      </c>
      <c r="H46" s="97">
        <f t="shared" si="5"/>
        <v>12</v>
      </c>
      <c r="I46" s="98">
        <f t="shared" si="1"/>
        <v>11.009174311926605</v>
      </c>
      <c r="J46" s="11"/>
      <c r="K46" s="19"/>
    </row>
    <row r="47" spans="1:11" x14ac:dyDescent="0.25">
      <c r="A47" s="145"/>
      <c r="B47" s="145"/>
      <c r="C47" s="99" t="s">
        <v>7</v>
      </c>
      <c r="D47" s="88">
        <v>17</v>
      </c>
      <c r="E47" s="88">
        <v>0</v>
      </c>
      <c r="F47" s="88">
        <v>0</v>
      </c>
      <c r="G47" s="88">
        <v>6</v>
      </c>
      <c r="H47" s="92">
        <f t="shared" si="5"/>
        <v>6</v>
      </c>
      <c r="I47" s="89">
        <f t="shared" si="1"/>
        <v>35.294117647058826</v>
      </c>
      <c r="J47" s="11"/>
      <c r="K47" s="19"/>
    </row>
    <row r="48" spans="1:11" x14ac:dyDescent="0.25">
      <c r="A48" s="145"/>
      <c r="B48" s="145"/>
      <c r="C48" s="99" t="s">
        <v>74</v>
      </c>
      <c r="D48" s="88">
        <v>10</v>
      </c>
      <c r="E48" s="88">
        <v>0</v>
      </c>
      <c r="F48" s="88">
        <v>0</v>
      </c>
      <c r="G48" s="88">
        <v>0</v>
      </c>
      <c r="H48" s="92">
        <v>0</v>
      </c>
      <c r="I48" s="89">
        <f t="shared" si="1"/>
        <v>0</v>
      </c>
      <c r="J48" s="11"/>
      <c r="K48" s="19"/>
    </row>
    <row r="49" spans="1:11" x14ac:dyDescent="0.25">
      <c r="A49" s="145"/>
      <c r="B49" s="146"/>
      <c r="C49" s="90" t="s">
        <v>12</v>
      </c>
      <c r="D49" s="84">
        <f>SUM(D42:D48)</f>
        <v>690</v>
      </c>
      <c r="E49" s="84">
        <f>SUM(E42:E48)</f>
        <v>2</v>
      </c>
      <c r="F49" s="84">
        <f>SUM(F42:F48)</f>
        <v>0</v>
      </c>
      <c r="G49" s="84">
        <f>SUM(G42:G48)</f>
        <v>18</v>
      </c>
      <c r="H49" s="84">
        <f>SUM(H42:H48)</f>
        <v>20</v>
      </c>
      <c r="I49" s="100">
        <f t="shared" si="1"/>
        <v>2.8985507246376812</v>
      </c>
      <c r="J49" s="11"/>
      <c r="K49" s="19"/>
    </row>
    <row r="50" spans="1:11" x14ac:dyDescent="0.25">
      <c r="A50" s="144" t="s">
        <v>116</v>
      </c>
      <c r="B50" s="144" t="s">
        <v>18</v>
      </c>
      <c r="C50" s="95" t="s">
        <v>10</v>
      </c>
      <c r="D50" s="101">
        <v>8</v>
      </c>
      <c r="E50" s="101">
        <v>4</v>
      </c>
      <c r="F50" s="97">
        <v>0</v>
      </c>
      <c r="G50" s="97">
        <v>0</v>
      </c>
      <c r="H50" s="97">
        <f>F50+G50</f>
        <v>0</v>
      </c>
      <c r="I50" s="98">
        <v>50</v>
      </c>
      <c r="J50" s="11"/>
      <c r="K50" s="19"/>
    </row>
    <row r="51" spans="1:11" x14ac:dyDescent="0.25">
      <c r="A51" s="145"/>
      <c r="B51" s="145"/>
      <c r="C51" s="99" t="s">
        <v>6</v>
      </c>
      <c r="D51" s="102">
        <v>10</v>
      </c>
      <c r="E51" s="103">
        <v>0</v>
      </c>
      <c r="F51" s="104">
        <v>0</v>
      </c>
      <c r="G51" s="104">
        <v>0</v>
      </c>
      <c r="H51" s="104">
        <v>0</v>
      </c>
      <c r="I51" s="98">
        <v>0</v>
      </c>
      <c r="J51" s="11"/>
      <c r="K51" s="19"/>
    </row>
    <row r="52" spans="1:11" x14ac:dyDescent="0.25">
      <c r="A52" s="145"/>
      <c r="B52" s="145"/>
      <c r="C52" s="99" t="s">
        <v>75</v>
      </c>
      <c r="D52" s="102">
        <v>140</v>
      </c>
      <c r="E52" s="103">
        <v>0</v>
      </c>
      <c r="F52" s="104">
        <v>0</v>
      </c>
      <c r="G52" s="104">
        <v>0</v>
      </c>
      <c r="H52" s="104">
        <v>0</v>
      </c>
      <c r="I52" s="98">
        <v>0</v>
      </c>
      <c r="J52" s="11"/>
      <c r="K52" s="19"/>
    </row>
    <row r="53" spans="1:11" x14ac:dyDescent="0.25">
      <c r="A53" s="145"/>
      <c r="B53" s="145"/>
      <c r="C53" s="99" t="s">
        <v>78</v>
      </c>
      <c r="D53" s="102">
        <v>30</v>
      </c>
      <c r="E53" s="103">
        <v>0</v>
      </c>
      <c r="F53" s="104">
        <v>0</v>
      </c>
      <c r="G53" s="104">
        <v>0</v>
      </c>
      <c r="H53" s="104">
        <v>0</v>
      </c>
      <c r="I53" s="98">
        <v>0</v>
      </c>
      <c r="J53" s="11"/>
      <c r="K53" s="19"/>
    </row>
    <row r="54" spans="1:11" x14ac:dyDescent="0.25">
      <c r="A54" s="145"/>
      <c r="B54" s="145"/>
      <c r="C54" s="95" t="s">
        <v>80</v>
      </c>
      <c r="D54" s="101">
        <v>8</v>
      </c>
      <c r="E54" s="103">
        <v>0</v>
      </c>
      <c r="F54" s="104">
        <v>0</v>
      </c>
      <c r="G54" s="104">
        <v>0</v>
      </c>
      <c r="H54" s="104">
        <v>0</v>
      </c>
      <c r="I54" s="98">
        <f>H54*100/D54</f>
        <v>0</v>
      </c>
      <c r="J54" s="11"/>
      <c r="K54" s="19"/>
    </row>
    <row r="55" spans="1:11" x14ac:dyDescent="0.25">
      <c r="A55" s="145"/>
      <c r="B55" s="146"/>
      <c r="C55" s="105" t="s">
        <v>12</v>
      </c>
      <c r="D55" s="39">
        <f>D54+D53+D52+D51+D50</f>
        <v>196</v>
      </c>
      <c r="E55" s="39">
        <f t="shared" ref="E55:G55" si="6">SUM(E50:E50)+E54</f>
        <v>4</v>
      </c>
      <c r="F55" s="39">
        <f t="shared" si="6"/>
        <v>0</v>
      </c>
      <c r="G55" s="39">
        <f t="shared" si="6"/>
        <v>0</v>
      </c>
      <c r="H55" s="39">
        <v>4</v>
      </c>
      <c r="I55" s="100">
        <v>2.04</v>
      </c>
      <c r="J55" s="11"/>
      <c r="K55" s="20"/>
    </row>
    <row r="56" spans="1:11" x14ac:dyDescent="0.25">
      <c r="A56" s="144" t="s">
        <v>117</v>
      </c>
      <c r="B56" s="144" t="s">
        <v>19</v>
      </c>
      <c r="C56" s="95" t="s">
        <v>8</v>
      </c>
      <c r="D56" s="96">
        <v>90</v>
      </c>
      <c r="E56" s="96">
        <v>0</v>
      </c>
      <c r="F56" s="96">
        <v>0</v>
      </c>
      <c r="G56" s="96">
        <v>0</v>
      </c>
      <c r="H56" s="97">
        <f>E56+F56+G56</f>
        <v>0</v>
      </c>
      <c r="I56" s="98">
        <f>H56*100/D56</f>
        <v>0</v>
      </c>
      <c r="J56" s="11"/>
      <c r="K56" s="10"/>
    </row>
    <row r="57" spans="1:11" x14ac:dyDescent="0.25">
      <c r="A57" s="145"/>
      <c r="B57" s="145"/>
      <c r="C57" s="95" t="s">
        <v>6</v>
      </c>
      <c r="D57" s="96">
        <v>20</v>
      </c>
      <c r="E57" s="96">
        <v>0</v>
      </c>
      <c r="F57" s="96">
        <v>0</v>
      </c>
      <c r="G57" s="96">
        <v>0</v>
      </c>
      <c r="H57" s="97">
        <f>E57+F57+G57</f>
        <v>0</v>
      </c>
      <c r="I57" s="98">
        <f>H57*100/D57</f>
        <v>0</v>
      </c>
      <c r="J57" s="11"/>
      <c r="K57" s="10"/>
    </row>
    <row r="58" spans="1:11" x14ac:dyDescent="0.25">
      <c r="A58" s="146"/>
      <c r="B58" s="146"/>
      <c r="C58" s="90" t="s">
        <v>12</v>
      </c>
      <c r="D58" s="84">
        <f>SUM(D56:D57)</f>
        <v>110</v>
      </c>
      <c r="E58" s="84">
        <f>SUM(E56:E57)</f>
        <v>0</v>
      </c>
      <c r="F58" s="84">
        <f>SUM(F56:F57)</f>
        <v>0</v>
      </c>
      <c r="G58" s="84">
        <f>SUM(G56:G57)</f>
        <v>0</v>
      </c>
      <c r="H58" s="84">
        <f>SUM(H56:H57)</f>
        <v>0</v>
      </c>
      <c r="I58" s="100">
        <f>H58*100/D58</f>
        <v>0</v>
      </c>
      <c r="J58" s="11"/>
      <c r="K58" s="19"/>
    </row>
    <row r="59" spans="1:11" ht="31.5" customHeight="1" x14ac:dyDescent="0.25">
      <c r="A59" s="156" t="s">
        <v>24</v>
      </c>
      <c r="B59" s="157"/>
      <c r="C59" s="158"/>
      <c r="D59" s="17">
        <f>D30+D41+D49+D55+D58</f>
        <v>15312</v>
      </c>
      <c r="E59" s="17">
        <f t="shared" ref="E59:H59" si="7">E30+E41+E49+E55+E58</f>
        <v>496</v>
      </c>
      <c r="F59" s="17">
        <f t="shared" si="7"/>
        <v>13</v>
      </c>
      <c r="G59" s="17">
        <f t="shared" si="7"/>
        <v>221</v>
      </c>
      <c r="H59" s="17">
        <f t="shared" si="7"/>
        <v>730</v>
      </c>
      <c r="I59" s="18">
        <f>H59*100/D59</f>
        <v>4.7675026123301985</v>
      </c>
      <c r="J59" s="16"/>
      <c r="K59" s="19"/>
    </row>
    <row r="60" spans="1:1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20"/>
      <c r="K60" s="19"/>
    </row>
    <row r="61" spans="1:11" ht="24" customHeight="1" x14ac:dyDescent="0.25">
      <c r="A61" s="153" t="s">
        <v>232</v>
      </c>
      <c r="B61" s="153"/>
      <c r="C61" s="153"/>
      <c r="D61" s="153"/>
      <c r="E61" s="153"/>
      <c r="F61" s="153"/>
      <c r="G61" s="153"/>
      <c r="H61" s="153"/>
      <c r="I61" s="70"/>
      <c r="J61" s="24"/>
      <c r="K61" s="25"/>
    </row>
    <row r="62" spans="1:11" ht="21.75" customHeight="1" x14ac:dyDescent="0.25">
      <c r="A62" s="159" t="s">
        <v>198</v>
      </c>
      <c r="B62" s="159"/>
      <c r="C62" s="159"/>
      <c r="D62" s="159"/>
      <c r="E62" s="159"/>
      <c r="F62" s="159"/>
      <c r="G62" s="159"/>
      <c r="H62" s="68"/>
      <c r="I62" s="70"/>
      <c r="J62" s="24"/>
      <c r="K62" s="25"/>
    </row>
    <row r="63" spans="1:11" ht="64.5" customHeight="1" x14ac:dyDescent="0.25">
      <c r="A63" s="71" t="s">
        <v>86</v>
      </c>
      <c r="B63" s="71" t="s">
        <v>21</v>
      </c>
      <c r="C63" s="71" t="s">
        <v>87</v>
      </c>
      <c r="D63" s="71" t="s">
        <v>88</v>
      </c>
      <c r="E63" s="72" t="s">
        <v>82</v>
      </c>
      <c r="F63" s="72" t="s">
        <v>196</v>
      </c>
      <c r="G63" s="72" t="s">
        <v>197</v>
      </c>
      <c r="H63" s="71" t="s">
        <v>89</v>
      </c>
      <c r="I63" s="73"/>
      <c r="J63" s="26"/>
      <c r="K63" s="25"/>
    </row>
    <row r="64" spans="1:11" ht="15" customHeight="1" x14ac:dyDescent="0.25">
      <c r="A64" s="41">
        <v>1</v>
      </c>
      <c r="B64" s="38" t="s">
        <v>5</v>
      </c>
      <c r="C64" s="43" t="s">
        <v>156</v>
      </c>
      <c r="D64" s="74" t="s">
        <v>157</v>
      </c>
      <c r="E64" s="42">
        <v>21</v>
      </c>
      <c r="F64" s="42"/>
      <c r="G64" s="42"/>
      <c r="H64" s="51" t="s">
        <v>158</v>
      </c>
      <c r="I64" s="73"/>
      <c r="J64" s="28"/>
      <c r="K64" s="29"/>
    </row>
    <row r="65" spans="1:11" ht="15" customHeight="1" x14ac:dyDescent="0.25">
      <c r="A65" s="41">
        <v>2</v>
      </c>
      <c r="B65" s="75" t="s">
        <v>5</v>
      </c>
      <c r="C65" s="43" t="s">
        <v>159</v>
      </c>
      <c r="D65" s="76" t="s">
        <v>160</v>
      </c>
      <c r="E65" s="42">
        <v>10</v>
      </c>
      <c r="F65" s="42"/>
      <c r="G65" s="42"/>
      <c r="H65" s="45" t="s">
        <v>161</v>
      </c>
      <c r="I65" s="73"/>
      <c r="J65" s="28"/>
      <c r="K65" s="29"/>
    </row>
    <row r="66" spans="1:11" ht="15" customHeight="1" x14ac:dyDescent="0.25">
      <c r="A66" s="41">
        <v>3</v>
      </c>
      <c r="B66" s="75" t="s">
        <v>5</v>
      </c>
      <c r="C66" s="43" t="s">
        <v>162</v>
      </c>
      <c r="D66" s="76" t="s">
        <v>163</v>
      </c>
      <c r="E66" s="42">
        <v>1</v>
      </c>
      <c r="F66" s="42"/>
      <c r="G66" s="42"/>
      <c r="H66" s="45" t="s">
        <v>164</v>
      </c>
      <c r="I66" s="73"/>
      <c r="J66" s="28"/>
      <c r="K66" s="29"/>
    </row>
    <row r="67" spans="1:11" ht="15" customHeight="1" x14ac:dyDescent="0.25">
      <c r="A67" s="41">
        <v>4</v>
      </c>
      <c r="B67" s="75" t="s">
        <v>5</v>
      </c>
      <c r="C67" s="43" t="s">
        <v>165</v>
      </c>
      <c r="D67" s="76" t="s">
        <v>166</v>
      </c>
      <c r="E67" s="42">
        <v>39</v>
      </c>
      <c r="F67" s="42"/>
      <c r="G67" s="42"/>
      <c r="H67" s="45" t="s">
        <v>167</v>
      </c>
      <c r="I67" s="73"/>
      <c r="J67" s="28"/>
      <c r="K67" s="29"/>
    </row>
    <row r="68" spans="1:11" ht="15" customHeight="1" x14ac:dyDescent="0.25">
      <c r="A68" s="41">
        <v>5</v>
      </c>
      <c r="B68" s="75" t="s">
        <v>5</v>
      </c>
      <c r="C68" s="43" t="s">
        <v>168</v>
      </c>
      <c r="D68" s="76" t="s">
        <v>169</v>
      </c>
      <c r="E68" s="42">
        <v>1</v>
      </c>
      <c r="F68" s="42"/>
      <c r="G68" s="42"/>
      <c r="H68" s="45" t="s">
        <v>170</v>
      </c>
      <c r="I68" s="73"/>
      <c r="J68" s="28"/>
      <c r="K68" s="29"/>
    </row>
    <row r="69" spans="1:11" ht="15" customHeight="1" x14ac:dyDescent="0.25">
      <c r="A69" s="41">
        <v>6</v>
      </c>
      <c r="B69" s="75" t="s">
        <v>5</v>
      </c>
      <c r="C69" s="43" t="s">
        <v>171</v>
      </c>
      <c r="D69" s="76" t="s">
        <v>172</v>
      </c>
      <c r="E69" s="42">
        <v>3</v>
      </c>
      <c r="F69" s="42"/>
      <c r="G69" s="42"/>
      <c r="H69" s="45" t="s">
        <v>173</v>
      </c>
      <c r="I69" s="70"/>
      <c r="J69" s="30"/>
      <c r="K69" s="29"/>
    </row>
    <row r="70" spans="1:11" ht="15" customHeight="1" x14ac:dyDescent="0.25">
      <c r="A70" s="41">
        <v>7</v>
      </c>
      <c r="B70" s="75" t="s">
        <v>5</v>
      </c>
      <c r="C70" s="43" t="s">
        <v>174</v>
      </c>
      <c r="D70" s="76" t="s">
        <v>175</v>
      </c>
      <c r="E70" s="42">
        <v>4</v>
      </c>
      <c r="F70" s="42"/>
      <c r="G70" s="42"/>
      <c r="H70" s="45" t="s">
        <v>176</v>
      </c>
      <c r="I70" s="70"/>
      <c r="J70" s="30"/>
      <c r="K70" s="29"/>
    </row>
    <row r="71" spans="1:11" ht="15" customHeight="1" x14ac:dyDescent="0.25">
      <c r="A71" s="41">
        <v>8</v>
      </c>
      <c r="B71" s="75" t="s">
        <v>5</v>
      </c>
      <c r="C71" s="43" t="s">
        <v>177</v>
      </c>
      <c r="D71" s="76" t="s">
        <v>178</v>
      </c>
      <c r="E71" s="42">
        <v>13</v>
      </c>
      <c r="F71" s="42"/>
      <c r="G71" s="42"/>
      <c r="H71" s="45" t="s">
        <v>179</v>
      </c>
      <c r="I71" s="77"/>
      <c r="J71" s="30"/>
      <c r="K71" s="29"/>
    </row>
    <row r="72" spans="1:11" ht="15" customHeight="1" x14ac:dyDescent="0.25">
      <c r="A72" s="41">
        <v>9</v>
      </c>
      <c r="B72" s="75" t="s">
        <v>5</v>
      </c>
      <c r="C72" s="43" t="s">
        <v>180</v>
      </c>
      <c r="D72" s="76" t="s">
        <v>181</v>
      </c>
      <c r="E72" s="42">
        <v>6</v>
      </c>
      <c r="F72" s="42"/>
      <c r="G72" s="42"/>
      <c r="H72" s="45" t="s">
        <v>182</v>
      </c>
      <c r="I72" s="77"/>
      <c r="J72" s="30"/>
      <c r="K72" s="29"/>
    </row>
    <row r="73" spans="1:11" ht="15" customHeight="1" x14ac:dyDescent="0.25">
      <c r="A73" s="41">
        <v>10</v>
      </c>
      <c r="B73" s="75" t="s">
        <v>5</v>
      </c>
      <c r="C73" s="43" t="s">
        <v>165</v>
      </c>
      <c r="D73" s="76" t="s">
        <v>183</v>
      </c>
      <c r="E73" s="42">
        <v>78</v>
      </c>
      <c r="F73" s="42"/>
      <c r="G73" s="42"/>
      <c r="H73" s="45" t="s">
        <v>184</v>
      </c>
      <c r="I73" s="78"/>
      <c r="J73" s="32"/>
      <c r="K73" s="32"/>
    </row>
    <row r="74" spans="1:11" ht="15" customHeight="1" x14ac:dyDescent="0.25">
      <c r="A74" s="41">
        <v>11</v>
      </c>
      <c r="B74" s="75" t="s">
        <v>5</v>
      </c>
      <c r="C74" s="43" t="s">
        <v>110</v>
      </c>
      <c r="D74" s="76" t="s">
        <v>185</v>
      </c>
      <c r="E74" s="42">
        <v>5</v>
      </c>
      <c r="F74" s="42"/>
      <c r="G74" s="42"/>
      <c r="H74" s="45" t="s">
        <v>186</v>
      </c>
      <c r="I74" s="79"/>
      <c r="J74" s="33"/>
      <c r="K74" s="33"/>
    </row>
    <row r="75" spans="1:11" ht="15" customHeight="1" x14ac:dyDescent="0.25">
      <c r="A75" s="41">
        <v>12</v>
      </c>
      <c r="B75" s="75" t="s">
        <v>5</v>
      </c>
      <c r="C75" s="43" t="s">
        <v>187</v>
      </c>
      <c r="D75" s="76" t="s">
        <v>188</v>
      </c>
      <c r="E75" s="42">
        <v>93</v>
      </c>
      <c r="F75" s="42"/>
      <c r="G75" s="42"/>
      <c r="H75" s="45" t="s">
        <v>189</v>
      </c>
      <c r="I75" s="79"/>
      <c r="J75" s="33"/>
      <c r="K75" s="33"/>
    </row>
    <row r="76" spans="1:11" ht="15" customHeight="1" x14ac:dyDescent="0.25">
      <c r="A76" s="41">
        <v>13</v>
      </c>
      <c r="B76" s="75" t="s">
        <v>5</v>
      </c>
      <c r="C76" s="43" t="s">
        <v>187</v>
      </c>
      <c r="D76" s="76" t="s">
        <v>190</v>
      </c>
      <c r="E76" s="42">
        <v>72</v>
      </c>
      <c r="F76" s="42"/>
      <c r="G76" s="42"/>
      <c r="H76" s="45" t="s">
        <v>189</v>
      </c>
      <c r="I76" s="79"/>
      <c r="J76" s="33"/>
      <c r="K76" s="33"/>
    </row>
    <row r="77" spans="1:11" ht="15" customHeight="1" x14ac:dyDescent="0.25">
      <c r="A77" s="41">
        <v>14</v>
      </c>
      <c r="B77" s="43" t="s">
        <v>14</v>
      </c>
      <c r="C77" s="44" t="s">
        <v>109</v>
      </c>
      <c r="D77" s="42" t="s">
        <v>191</v>
      </c>
      <c r="E77" s="42">
        <v>2</v>
      </c>
      <c r="F77" s="42"/>
      <c r="G77" s="42"/>
      <c r="H77" s="45" t="s">
        <v>192</v>
      </c>
      <c r="I77" s="79"/>
      <c r="J77" s="33"/>
      <c r="K77" s="33"/>
    </row>
    <row r="78" spans="1:11" ht="15" customHeight="1" x14ac:dyDescent="0.25">
      <c r="A78" s="41">
        <v>15</v>
      </c>
      <c r="B78" s="75" t="s">
        <v>5</v>
      </c>
      <c r="C78" s="43" t="s">
        <v>193</v>
      </c>
      <c r="D78" s="76" t="s">
        <v>194</v>
      </c>
      <c r="E78" s="42">
        <v>66</v>
      </c>
      <c r="F78" s="42"/>
      <c r="G78" s="42"/>
      <c r="H78" s="45" t="s">
        <v>195</v>
      </c>
      <c r="I78" s="79"/>
      <c r="J78" s="33"/>
      <c r="K78" s="33"/>
    </row>
    <row r="79" spans="1:11" ht="15" customHeight="1" x14ac:dyDescent="0.25">
      <c r="A79" s="80"/>
      <c r="B79" s="55" t="s">
        <v>205</v>
      </c>
      <c r="C79" s="81"/>
      <c r="D79" s="80"/>
      <c r="E79" s="82">
        <f>SUM(E64:E78)</f>
        <v>414</v>
      </c>
      <c r="F79" s="82">
        <v>0</v>
      </c>
      <c r="G79" s="82">
        <v>0</v>
      </c>
      <c r="H79" s="81"/>
      <c r="I79" s="79"/>
      <c r="J79" s="33"/>
      <c r="K79" s="33"/>
    </row>
    <row r="80" spans="1:11" ht="15" customHeight="1" x14ac:dyDescent="0.25">
      <c r="A80" s="160" t="s">
        <v>199</v>
      </c>
      <c r="B80" s="160"/>
      <c r="C80" s="160"/>
      <c r="D80" s="48"/>
      <c r="E80" s="48"/>
      <c r="F80" s="48"/>
      <c r="G80" s="48"/>
      <c r="H80" s="49"/>
      <c r="I80" s="33"/>
      <c r="J80" s="33"/>
      <c r="K80" s="33"/>
    </row>
    <row r="81" spans="1:11" ht="67.5" customHeight="1" x14ac:dyDescent="0.25">
      <c r="A81" s="46" t="s">
        <v>86</v>
      </c>
      <c r="B81" s="46" t="s">
        <v>21</v>
      </c>
      <c r="C81" s="46" t="s">
        <v>87</v>
      </c>
      <c r="D81" s="46" t="s">
        <v>88</v>
      </c>
      <c r="E81" s="50" t="s">
        <v>82</v>
      </c>
      <c r="F81" s="50" t="s">
        <v>196</v>
      </c>
      <c r="G81" s="50" t="s">
        <v>197</v>
      </c>
      <c r="H81" s="46" t="s">
        <v>89</v>
      </c>
      <c r="I81" s="33"/>
      <c r="J81" s="33"/>
      <c r="K81" s="33"/>
    </row>
    <row r="82" spans="1:11" ht="15" customHeight="1" x14ac:dyDescent="0.25">
      <c r="A82" s="42">
        <v>1</v>
      </c>
      <c r="B82" s="43" t="s">
        <v>14</v>
      </c>
      <c r="C82" s="42" t="s">
        <v>200</v>
      </c>
      <c r="D82" s="42" t="s">
        <v>201</v>
      </c>
      <c r="E82" s="42">
        <v>59</v>
      </c>
      <c r="F82" s="42">
        <v>0</v>
      </c>
      <c r="G82" s="42">
        <v>0</v>
      </c>
      <c r="H82" s="51" t="s">
        <v>202</v>
      </c>
      <c r="I82" s="33"/>
      <c r="J82" s="33"/>
      <c r="K82" s="33"/>
    </row>
    <row r="83" spans="1:11" ht="15" customHeight="1" x14ac:dyDescent="0.25">
      <c r="A83" s="52">
        <v>2</v>
      </c>
      <c r="B83" s="43" t="s">
        <v>14</v>
      </c>
      <c r="C83" s="53" t="s">
        <v>200</v>
      </c>
      <c r="D83" s="53" t="s">
        <v>203</v>
      </c>
      <c r="E83" s="47">
        <v>2</v>
      </c>
      <c r="F83" s="47">
        <v>0</v>
      </c>
      <c r="G83" s="47">
        <v>0</v>
      </c>
      <c r="H83" s="45" t="s">
        <v>204</v>
      </c>
      <c r="I83" s="33"/>
      <c r="J83" s="33"/>
      <c r="K83" s="33"/>
    </row>
    <row r="84" spans="1:11" ht="15" customHeight="1" x14ac:dyDescent="0.25">
      <c r="A84" s="54"/>
      <c r="B84" s="55" t="s">
        <v>205</v>
      </c>
      <c r="C84" s="54"/>
      <c r="D84" s="54"/>
      <c r="E84" s="56">
        <f>SUM(E82:E83)</f>
        <v>61</v>
      </c>
      <c r="F84" s="56">
        <f>SUM(F82:F83)</f>
        <v>0</v>
      </c>
      <c r="G84" s="56">
        <f>SUM(G82:G83)</f>
        <v>0</v>
      </c>
      <c r="H84" s="54"/>
      <c r="I84" s="33"/>
      <c r="J84" s="33"/>
      <c r="K84" s="33"/>
    </row>
    <row r="85" spans="1:11" ht="15" customHeight="1" x14ac:dyDescent="0.25">
      <c r="A85" s="161" t="s">
        <v>223</v>
      </c>
      <c r="B85" s="161"/>
      <c r="C85" s="161"/>
      <c r="D85" s="161"/>
      <c r="E85" s="161"/>
      <c r="F85" s="161"/>
      <c r="G85" s="161"/>
      <c r="H85" s="162"/>
      <c r="I85" s="33"/>
      <c r="J85" s="33"/>
      <c r="K85" s="33"/>
    </row>
    <row r="86" spans="1:11" ht="37.5" customHeight="1" x14ac:dyDescent="0.25">
      <c r="A86" s="41" t="s">
        <v>86</v>
      </c>
      <c r="B86" s="41" t="s">
        <v>21</v>
      </c>
      <c r="C86" s="52" t="s">
        <v>206</v>
      </c>
      <c r="D86" s="52" t="s">
        <v>207</v>
      </c>
      <c r="E86" s="58" t="s">
        <v>82</v>
      </c>
      <c r="F86" s="58" t="s">
        <v>83</v>
      </c>
      <c r="G86" s="58" t="s">
        <v>208</v>
      </c>
      <c r="H86" s="52" t="s">
        <v>209</v>
      </c>
      <c r="I86" s="33"/>
      <c r="J86" s="33"/>
      <c r="K86" s="33"/>
    </row>
    <row r="87" spans="1:11" ht="31.5" x14ac:dyDescent="0.25">
      <c r="A87" s="59">
        <v>1</v>
      </c>
      <c r="B87" s="59" t="s">
        <v>5</v>
      </c>
      <c r="C87" s="60" t="s">
        <v>210</v>
      </c>
      <c r="D87" s="61" t="s">
        <v>211</v>
      </c>
      <c r="E87" s="62">
        <v>1</v>
      </c>
      <c r="F87" s="59">
        <v>0</v>
      </c>
      <c r="G87" s="59">
        <v>0</v>
      </c>
      <c r="H87" s="60" t="s">
        <v>212</v>
      </c>
      <c r="I87" s="33"/>
      <c r="J87" s="33"/>
      <c r="K87" s="33"/>
    </row>
    <row r="88" spans="1:11" ht="31.5" x14ac:dyDescent="0.25">
      <c r="A88" s="59">
        <v>3</v>
      </c>
      <c r="B88" s="59" t="s">
        <v>14</v>
      </c>
      <c r="C88" s="60" t="s">
        <v>107</v>
      </c>
      <c r="D88" s="63" t="s">
        <v>213</v>
      </c>
      <c r="E88" s="62">
        <v>2</v>
      </c>
      <c r="F88" s="59">
        <v>0</v>
      </c>
      <c r="G88" s="59">
        <v>0</v>
      </c>
      <c r="H88" s="60" t="s">
        <v>214</v>
      </c>
      <c r="I88" s="33"/>
      <c r="J88" s="33"/>
      <c r="K88" s="33"/>
    </row>
    <row r="89" spans="1:11" ht="31.5" x14ac:dyDescent="0.25">
      <c r="A89" s="59">
        <v>4</v>
      </c>
      <c r="B89" s="59" t="s">
        <v>14</v>
      </c>
      <c r="C89" s="64" t="s">
        <v>107</v>
      </c>
      <c r="D89" s="63" t="s">
        <v>215</v>
      </c>
      <c r="E89" s="65">
        <v>2</v>
      </c>
      <c r="F89" s="59">
        <v>0</v>
      </c>
      <c r="G89" s="59">
        <v>0</v>
      </c>
      <c r="H89" s="64" t="s">
        <v>216</v>
      </c>
      <c r="I89" s="33"/>
      <c r="J89" s="33"/>
      <c r="K89" s="33"/>
    </row>
    <row r="90" spans="1:11" ht="47.25" x14ac:dyDescent="0.25">
      <c r="A90" s="59">
        <v>5</v>
      </c>
      <c r="B90" s="59" t="s">
        <v>14</v>
      </c>
      <c r="C90" s="64" t="s">
        <v>107</v>
      </c>
      <c r="D90" s="63" t="s">
        <v>217</v>
      </c>
      <c r="E90" s="65">
        <v>2</v>
      </c>
      <c r="F90" s="59">
        <v>0</v>
      </c>
      <c r="G90" s="59">
        <v>0</v>
      </c>
      <c r="H90" s="64" t="s">
        <v>218</v>
      </c>
      <c r="I90" s="33"/>
      <c r="J90" s="33"/>
      <c r="K90" s="33"/>
    </row>
    <row r="91" spans="1:11" ht="31.5" x14ac:dyDescent="0.25">
      <c r="A91" s="59">
        <v>6</v>
      </c>
      <c r="B91" s="59" t="s">
        <v>14</v>
      </c>
      <c r="C91" s="64" t="s">
        <v>107</v>
      </c>
      <c r="D91" s="63" t="s">
        <v>219</v>
      </c>
      <c r="E91" s="65">
        <v>3</v>
      </c>
      <c r="F91" s="59">
        <v>0</v>
      </c>
      <c r="G91" s="59">
        <v>0</v>
      </c>
      <c r="H91" s="64" t="s">
        <v>220</v>
      </c>
      <c r="I91" s="33"/>
      <c r="J91" s="33"/>
      <c r="K91" s="33"/>
    </row>
    <row r="92" spans="1:11" ht="32.25" customHeight="1" x14ac:dyDescent="0.25">
      <c r="A92" s="59">
        <v>7</v>
      </c>
      <c r="B92" s="59" t="s">
        <v>14</v>
      </c>
      <c r="C92" s="60" t="s">
        <v>108</v>
      </c>
      <c r="D92" s="61" t="s">
        <v>221</v>
      </c>
      <c r="E92" s="62">
        <v>5</v>
      </c>
      <c r="F92" s="59">
        <v>0</v>
      </c>
      <c r="G92" s="59">
        <v>0</v>
      </c>
      <c r="H92" s="60" t="s">
        <v>222</v>
      </c>
      <c r="I92" s="33"/>
      <c r="J92" s="33"/>
      <c r="K92" s="33"/>
    </row>
    <row r="93" spans="1:11" ht="46.5" customHeight="1" x14ac:dyDescent="0.25">
      <c r="A93" s="59">
        <v>8</v>
      </c>
      <c r="B93" s="69" t="s">
        <v>17</v>
      </c>
      <c r="C93" s="60" t="s">
        <v>229</v>
      </c>
      <c r="D93" s="61" t="s">
        <v>230</v>
      </c>
      <c r="E93" s="62">
        <v>2</v>
      </c>
      <c r="F93" s="59">
        <v>0</v>
      </c>
      <c r="G93" s="59">
        <v>0</v>
      </c>
      <c r="H93" s="60" t="s">
        <v>231</v>
      </c>
      <c r="I93" s="33"/>
      <c r="J93" s="33"/>
      <c r="K93" s="33"/>
    </row>
    <row r="94" spans="1:11" ht="17.25" customHeight="1" x14ac:dyDescent="0.25">
      <c r="A94" s="59"/>
      <c r="B94" s="67"/>
      <c r="C94" s="60"/>
      <c r="D94" s="61"/>
      <c r="E94" s="62"/>
      <c r="F94" s="59"/>
      <c r="G94" s="59"/>
      <c r="H94" s="60"/>
      <c r="I94" s="33"/>
      <c r="J94" s="33"/>
      <c r="K94" s="33"/>
    </row>
    <row r="95" spans="1:11" ht="14.25" customHeight="1" x14ac:dyDescent="0.25">
      <c r="A95" s="34"/>
      <c r="B95" s="57" t="s">
        <v>205</v>
      </c>
      <c r="C95" s="27"/>
      <c r="D95" s="31"/>
      <c r="E95" s="66">
        <v>17</v>
      </c>
      <c r="F95" s="66">
        <v>0</v>
      </c>
      <c r="G95" s="66">
        <v>0</v>
      </c>
      <c r="H95" s="27"/>
      <c r="I95" s="35"/>
      <c r="J95" s="33"/>
      <c r="K95" s="33"/>
    </row>
    <row r="96" spans="1:11" ht="15" customHeight="1" x14ac:dyDescent="0.25">
      <c r="A96" s="163" t="s">
        <v>227</v>
      </c>
      <c r="B96" s="164"/>
      <c r="C96" s="164"/>
      <c r="D96" s="164"/>
      <c r="E96" s="165"/>
      <c r="F96" s="34"/>
      <c r="G96" s="31"/>
      <c r="H96" s="27"/>
      <c r="I96" s="35"/>
      <c r="J96" s="33"/>
      <c r="K96" s="33"/>
    </row>
    <row r="97" spans="1:11" ht="63" customHeight="1" x14ac:dyDescent="0.25">
      <c r="A97" s="52" t="s">
        <v>86</v>
      </c>
      <c r="B97" s="52" t="s">
        <v>21</v>
      </c>
      <c r="C97" s="52" t="s">
        <v>206</v>
      </c>
      <c r="D97" s="52" t="s">
        <v>207</v>
      </c>
      <c r="E97" s="58" t="s">
        <v>82</v>
      </c>
      <c r="F97" s="58" t="s">
        <v>83</v>
      </c>
      <c r="G97" s="58" t="s">
        <v>208</v>
      </c>
      <c r="H97" s="52" t="s">
        <v>209</v>
      </c>
      <c r="I97" s="35"/>
      <c r="J97" s="33"/>
      <c r="K97" s="33"/>
    </row>
    <row r="98" spans="1:11" ht="16.5" customHeight="1" x14ac:dyDescent="0.25">
      <c r="A98" s="59">
        <v>1</v>
      </c>
      <c r="B98" s="59" t="s">
        <v>18</v>
      </c>
      <c r="C98" s="59" t="s">
        <v>224</v>
      </c>
      <c r="D98" s="63" t="s">
        <v>225</v>
      </c>
      <c r="E98" s="59">
        <v>4</v>
      </c>
      <c r="F98" s="59">
        <v>0</v>
      </c>
      <c r="G98" s="59">
        <v>0</v>
      </c>
      <c r="H98" s="64" t="s">
        <v>226</v>
      </c>
      <c r="I98" s="33"/>
      <c r="J98" s="33"/>
      <c r="K98" s="33"/>
    </row>
    <row r="99" spans="1:11" ht="29.25" x14ac:dyDescent="0.25">
      <c r="A99" s="34"/>
      <c r="B99" s="57" t="s">
        <v>205</v>
      </c>
      <c r="C99" s="27"/>
      <c r="D99" s="31"/>
      <c r="E99" s="66">
        <v>4</v>
      </c>
      <c r="F99" s="66">
        <v>0</v>
      </c>
      <c r="G99" s="106">
        <v>0</v>
      </c>
      <c r="H99" s="27"/>
      <c r="I99" s="33"/>
      <c r="J99" s="33"/>
      <c r="K99" s="33"/>
    </row>
    <row r="100" spans="1:11" ht="15.75" x14ac:dyDescent="0.25">
      <c r="A100" s="107"/>
      <c r="B100" s="107"/>
      <c r="C100" s="108"/>
      <c r="D100" s="107"/>
      <c r="E100" s="107"/>
      <c r="F100" s="108"/>
      <c r="G100" s="107"/>
      <c r="H100" s="107"/>
      <c r="I100" s="109"/>
      <c r="J100" s="110"/>
      <c r="K100" s="36"/>
    </row>
    <row r="101" spans="1:11" x14ac:dyDescent="0.25">
      <c r="A101" s="111"/>
      <c r="B101" s="111"/>
      <c r="C101" s="111"/>
      <c r="D101" s="111"/>
      <c r="E101" s="112"/>
      <c r="F101" s="112"/>
      <c r="G101" s="112"/>
      <c r="H101" s="112"/>
      <c r="I101" s="112"/>
      <c r="J101" s="112"/>
      <c r="K101" s="21"/>
    </row>
    <row r="102" spans="1:11" ht="15.75" x14ac:dyDescent="0.25">
      <c r="A102" s="22"/>
      <c r="B102" s="174" t="s">
        <v>90</v>
      </c>
      <c r="C102" s="174"/>
      <c r="D102" s="174"/>
      <c r="E102" s="174"/>
      <c r="F102" s="174"/>
      <c r="G102" s="174"/>
      <c r="H102" s="174"/>
      <c r="I102" s="174"/>
      <c r="J102" s="22"/>
      <c r="K102" s="22"/>
    </row>
    <row r="103" spans="1:11" x14ac:dyDescent="0.25">
      <c r="A103" s="22"/>
      <c r="B103" s="22"/>
      <c r="C103" s="113"/>
      <c r="D103" s="22"/>
      <c r="E103" s="22"/>
      <c r="F103" s="22"/>
      <c r="G103" s="22"/>
      <c r="H103" s="22"/>
      <c r="I103" s="22"/>
      <c r="J103" s="22"/>
      <c r="K103" s="22"/>
    </row>
    <row r="104" spans="1:11" ht="15.75" x14ac:dyDescent="0.25">
      <c r="A104" s="174" t="s">
        <v>91</v>
      </c>
      <c r="B104" s="174"/>
      <c r="C104" s="174"/>
      <c r="D104" s="174"/>
      <c r="E104" s="174"/>
      <c r="F104" s="174"/>
      <c r="G104" s="174"/>
      <c r="H104" s="174"/>
      <c r="I104" s="174"/>
      <c r="J104" s="22"/>
      <c r="K104" s="22"/>
    </row>
    <row r="105" spans="1:11" ht="15.75" x14ac:dyDescent="0.25">
      <c r="A105" s="22"/>
      <c r="B105" s="114" t="s">
        <v>119</v>
      </c>
      <c r="C105" s="114"/>
      <c r="D105" s="114"/>
      <c r="E105" s="114"/>
      <c r="F105" s="114"/>
      <c r="G105" s="114"/>
      <c r="H105" s="22"/>
      <c r="I105" s="22"/>
      <c r="J105" s="22"/>
      <c r="K105" s="22"/>
    </row>
    <row r="106" spans="1:11" ht="15.75" x14ac:dyDescent="0.25">
      <c r="A106" s="175" t="s">
        <v>92</v>
      </c>
      <c r="B106" s="175"/>
      <c r="C106" s="175"/>
      <c r="D106" s="175"/>
      <c r="E106" s="175"/>
      <c r="F106" s="175"/>
      <c r="G106" s="175"/>
      <c r="H106" s="175"/>
      <c r="I106" s="175"/>
      <c r="J106" s="175"/>
      <c r="K106" s="22"/>
    </row>
    <row r="107" spans="1:11" ht="15.75" x14ac:dyDescent="0.25">
      <c r="A107" s="22"/>
      <c r="B107" s="22"/>
      <c r="C107" s="115"/>
      <c r="D107" s="22"/>
      <c r="E107" s="22"/>
      <c r="F107" s="22"/>
      <c r="G107" s="22"/>
      <c r="H107" s="22"/>
      <c r="I107" s="116" t="s">
        <v>93</v>
      </c>
      <c r="J107" s="22"/>
      <c r="K107" s="22"/>
    </row>
    <row r="108" spans="1:11" ht="15.75" customHeight="1" x14ac:dyDescent="0.25">
      <c r="A108" s="22"/>
      <c r="B108" s="176" t="s">
        <v>94</v>
      </c>
      <c r="C108" s="176" t="s">
        <v>111</v>
      </c>
      <c r="D108" s="176"/>
      <c r="E108" s="176"/>
      <c r="F108" s="176" t="s">
        <v>118</v>
      </c>
      <c r="G108" s="176"/>
      <c r="H108" s="176"/>
      <c r="I108" s="22"/>
      <c r="J108" s="22"/>
      <c r="K108" s="22"/>
    </row>
    <row r="109" spans="1:11" ht="47.25" x14ac:dyDescent="0.25">
      <c r="A109" s="22"/>
      <c r="B109" s="176"/>
      <c r="C109" s="117" t="s">
        <v>95</v>
      </c>
      <c r="D109" s="117" t="s">
        <v>96</v>
      </c>
      <c r="E109" s="117" t="s">
        <v>97</v>
      </c>
      <c r="F109" s="117" t="s">
        <v>95</v>
      </c>
      <c r="G109" s="117" t="s">
        <v>96</v>
      </c>
      <c r="H109" s="117" t="s">
        <v>97</v>
      </c>
      <c r="I109" s="22"/>
      <c r="J109" s="22"/>
      <c r="K109" s="22"/>
    </row>
    <row r="110" spans="1:11" ht="15.75" x14ac:dyDescent="0.25">
      <c r="A110" s="22"/>
      <c r="B110" s="118" t="s">
        <v>98</v>
      </c>
      <c r="C110" s="119">
        <v>8</v>
      </c>
      <c r="D110" s="119">
        <v>32</v>
      </c>
      <c r="E110" s="119">
        <v>0</v>
      </c>
      <c r="F110" s="76">
        <v>15</v>
      </c>
      <c r="G110" s="76">
        <v>60</v>
      </c>
      <c r="H110" s="76">
        <v>0</v>
      </c>
      <c r="I110" s="22"/>
      <c r="J110" s="22"/>
      <c r="K110" s="22"/>
    </row>
    <row r="111" spans="1:11" ht="15.75" x14ac:dyDescent="0.25">
      <c r="A111" s="22"/>
      <c r="B111" s="118" t="s">
        <v>99</v>
      </c>
      <c r="C111" s="119">
        <v>4</v>
      </c>
      <c r="D111" s="119">
        <v>16</v>
      </c>
      <c r="E111" s="119">
        <v>0</v>
      </c>
      <c r="F111" s="76">
        <v>1</v>
      </c>
      <c r="G111" s="76">
        <v>4</v>
      </c>
      <c r="H111" s="76">
        <v>0</v>
      </c>
      <c r="I111" s="22"/>
      <c r="J111" s="22"/>
      <c r="K111" s="22"/>
    </row>
    <row r="112" spans="1:11" ht="47.25" x14ac:dyDescent="0.25">
      <c r="A112" s="22"/>
      <c r="B112" s="118" t="s">
        <v>100</v>
      </c>
      <c r="C112" s="119">
        <v>7</v>
      </c>
      <c r="D112" s="119">
        <v>28</v>
      </c>
      <c r="E112" s="119">
        <v>0</v>
      </c>
      <c r="F112" s="76">
        <v>12</v>
      </c>
      <c r="G112" s="76">
        <v>48</v>
      </c>
      <c r="H112" s="76">
        <v>4</v>
      </c>
      <c r="I112" s="22"/>
      <c r="J112" s="22"/>
      <c r="K112" s="22"/>
    </row>
    <row r="113" spans="1:11" ht="15.75" x14ac:dyDescent="0.25">
      <c r="A113" s="22"/>
      <c r="B113" s="118" t="s">
        <v>101</v>
      </c>
      <c r="C113" s="119">
        <v>1</v>
      </c>
      <c r="D113" s="119">
        <v>4</v>
      </c>
      <c r="E113" s="119">
        <v>0</v>
      </c>
      <c r="F113" s="76">
        <v>0</v>
      </c>
      <c r="G113" s="76">
        <v>0</v>
      </c>
      <c r="H113" s="76">
        <v>0</v>
      </c>
      <c r="I113" s="22"/>
      <c r="J113" s="22"/>
      <c r="K113" s="22"/>
    </row>
    <row r="114" spans="1:11" ht="15.75" x14ac:dyDescent="0.25">
      <c r="A114" s="22"/>
      <c r="B114" s="117" t="s">
        <v>102</v>
      </c>
      <c r="C114" s="120">
        <v>20</v>
      </c>
      <c r="D114" s="120">
        <v>80</v>
      </c>
      <c r="E114" s="120">
        <v>0</v>
      </c>
      <c r="F114" s="121">
        <f>SUM(F110:F113)</f>
        <v>28</v>
      </c>
      <c r="G114" s="121">
        <f>SUM(G110:G113)</f>
        <v>112</v>
      </c>
      <c r="H114" s="121">
        <v>4</v>
      </c>
      <c r="I114" s="22"/>
      <c r="J114" s="22"/>
      <c r="K114" s="22"/>
    </row>
    <row r="115" spans="1:11" ht="15.75" x14ac:dyDescent="0.25">
      <c r="A115" s="22"/>
      <c r="B115" s="117" t="s">
        <v>103</v>
      </c>
      <c r="C115" s="177">
        <v>0</v>
      </c>
      <c r="D115" s="177"/>
      <c r="E115" s="177"/>
      <c r="F115" s="167">
        <v>3.6</v>
      </c>
      <c r="G115" s="168"/>
      <c r="H115" s="169"/>
      <c r="I115" s="22"/>
      <c r="J115" s="22"/>
      <c r="K115" s="2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5.75" customHeight="1" x14ac:dyDescent="0.25">
      <c r="A117" s="152" t="s">
        <v>233</v>
      </c>
      <c r="B117" s="152"/>
      <c r="C117" s="152"/>
      <c r="D117" s="152"/>
      <c r="E117" s="152"/>
      <c r="F117" s="152"/>
      <c r="G117" s="152"/>
      <c r="H117" s="152"/>
      <c r="I117" s="152"/>
      <c r="J117" s="152"/>
      <c r="K117" s="2"/>
    </row>
    <row r="118" spans="1:11" ht="15.75" customHeight="1" x14ac:dyDescent="0.25">
      <c r="A118" s="2"/>
      <c r="B118" s="2"/>
      <c r="C118" s="2"/>
      <c r="D118" s="2"/>
      <c r="E118" s="2"/>
      <c r="F118" s="2"/>
      <c r="G118" s="137" t="s">
        <v>104</v>
      </c>
      <c r="H118" s="137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24.6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47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28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5.75" x14ac:dyDescent="0.25">
      <c r="A132" s="2"/>
      <c r="B132" s="2"/>
      <c r="C132" s="166" t="s">
        <v>25</v>
      </c>
      <c r="D132" s="166"/>
      <c r="E132" s="166"/>
      <c r="F132" s="2"/>
      <c r="G132" s="2"/>
      <c r="H132" s="2"/>
      <c r="I132" s="2"/>
      <c r="J132" s="2"/>
      <c r="K132" s="2"/>
    </row>
    <row r="133" spans="1:11" ht="15.75" x14ac:dyDescent="0.25">
      <c r="A133" s="2"/>
      <c r="B133" s="139" t="s">
        <v>154</v>
      </c>
      <c r="C133" s="139"/>
      <c r="D133" s="139"/>
      <c r="E133" s="139"/>
      <c r="F133" s="139"/>
      <c r="G133" s="139"/>
      <c r="H133" s="139"/>
      <c r="I133" s="139"/>
      <c r="J133" s="139"/>
      <c r="K133" s="2"/>
    </row>
    <row r="134" spans="1:11" ht="15.75" x14ac:dyDescent="0.25">
      <c r="A134" s="2"/>
      <c r="B134" s="23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5.75" x14ac:dyDescent="0.25">
      <c r="A135" s="2"/>
      <c r="B135" s="126" t="s">
        <v>28</v>
      </c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5.75" x14ac:dyDescent="0.25">
      <c r="A136" s="2"/>
      <c r="B136" s="2"/>
      <c r="C136" s="2"/>
      <c r="D136" s="2"/>
      <c r="E136" s="2"/>
      <c r="F136" s="2"/>
      <c r="G136" s="2"/>
      <c r="H136" s="2"/>
      <c r="I136" s="5"/>
      <c r="J136" s="2"/>
      <c r="K136" s="2"/>
    </row>
    <row r="137" spans="1:11" ht="15.75" x14ac:dyDescent="0.25">
      <c r="A137" s="2"/>
      <c r="B137" s="2"/>
      <c r="C137" s="2"/>
      <c r="D137" s="2"/>
      <c r="E137" s="2"/>
      <c r="F137" s="5" t="s">
        <v>29</v>
      </c>
      <c r="G137" s="2"/>
      <c r="H137" s="2"/>
      <c r="I137" s="2"/>
      <c r="J137" s="2"/>
      <c r="K137" s="2"/>
    </row>
    <row r="138" spans="1:11" x14ac:dyDescent="0.25">
      <c r="A138" s="2"/>
      <c r="B138" s="154" t="s">
        <v>26</v>
      </c>
      <c r="C138" s="170" t="s">
        <v>235</v>
      </c>
      <c r="D138" s="171"/>
      <c r="E138" s="172" t="s">
        <v>63</v>
      </c>
      <c r="F138" s="172"/>
      <c r="G138" s="173"/>
      <c r="H138" s="173"/>
      <c r="I138" s="173"/>
      <c r="J138" s="173"/>
      <c r="K138" s="2"/>
    </row>
    <row r="139" spans="1:11" ht="15.75" x14ac:dyDescent="0.25">
      <c r="A139" s="2"/>
      <c r="B139" s="155"/>
      <c r="C139" s="82" t="s">
        <v>112</v>
      </c>
      <c r="D139" s="82" t="s">
        <v>123</v>
      </c>
      <c r="E139" s="123" t="s">
        <v>112</v>
      </c>
      <c r="F139" s="82" t="s">
        <v>123</v>
      </c>
      <c r="G139" s="7"/>
      <c r="H139" s="83"/>
      <c r="I139" s="7"/>
      <c r="J139" s="7"/>
      <c r="K139" s="2"/>
    </row>
    <row r="140" spans="1:11" ht="15.75" x14ac:dyDescent="0.25">
      <c r="A140" s="2"/>
      <c r="B140" s="124" t="s">
        <v>5</v>
      </c>
      <c r="C140" s="59">
        <v>563</v>
      </c>
      <c r="D140" s="76">
        <v>580</v>
      </c>
      <c r="E140" s="59">
        <v>107</v>
      </c>
      <c r="F140" s="76">
        <v>11</v>
      </c>
      <c r="G140" s="127"/>
      <c r="H140" s="128"/>
      <c r="I140" s="127"/>
      <c r="J140" s="128"/>
      <c r="K140" s="2"/>
    </row>
    <row r="141" spans="1:11" ht="15.75" x14ac:dyDescent="0.25">
      <c r="A141" s="2"/>
      <c r="B141" s="124" t="s">
        <v>14</v>
      </c>
      <c r="C141" s="59">
        <v>67</v>
      </c>
      <c r="D141" s="76">
        <v>103</v>
      </c>
      <c r="E141" s="59">
        <v>29</v>
      </c>
      <c r="F141" s="76">
        <v>6</v>
      </c>
      <c r="G141" s="127"/>
      <c r="H141" s="128"/>
      <c r="I141" s="127"/>
      <c r="J141" s="128"/>
      <c r="K141" s="2"/>
    </row>
    <row r="142" spans="1:11" ht="15.75" x14ac:dyDescent="0.25">
      <c r="A142" s="2"/>
      <c r="B142" s="124" t="s">
        <v>17</v>
      </c>
      <c r="C142" s="59">
        <v>30</v>
      </c>
      <c r="D142" s="76">
        <v>109</v>
      </c>
      <c r="E142" s="59">
        <v>6</v>
      </c>
      <c r="F142" s="76">
        <v>12</v>
      </c>
      <c r="G142" s="127"/>
      <c r="H142" s="128"/>
      <c r="I142" s="127"/>
      <c r="J142" s="128"/>
      <c r="K142" s="2"/>
    </row>
    <row r="143" spans="1:11" ht="15.75" x14ac:dyDescent="0.25">
      <c r="A143" s="2"/>
      <c r="B143" s="124" t="s">
        <v>18</v>
      </c>
      <c r="C143" s="59">
        <v>10</v>
      </c>
      <c r="D143" s="76">
        <v>0</v>
      </c>
      <c r="E143" s="59">
        <v>0</v>
      </c>
      <c r="F143" s="76">
        <v>0</v>
      </c>
      <c r="G143" s="127"/>
      <c r="H143" s="128"/>
      <c r="I143" s="127"/>
      <c r="J143" s="128"/>
      <c r="K143" s="2"/>
    </row>
    <row r="144" spans="1:11" ht="15.75" x14ac:dyDescent="0.25">
      <c r="A144" s="2"/>
      <c r="B144" s="124" t="s">
        <v>19</v>
      </c>
      <c r="C144" s="59">
        <v>0</v>
      </c>
      <c r="D144" s="76">
        <v>0</v>
      </c>
      <c r="E144" s="59">
        <v>0</v>
      </c>
      <c r="F144" s="76">
        <v>0</v>
      </c>
      <c r="G144" s="127"/>
      <c r="H144" s="128"/>
      <c r="I144" s="127"/>
      <c r="J144" s="128"/>
      <c r="K144" s="2"/>
    </row>
    <row r="145" spans="1:11" ht="15.75" x14ac:dyDescent="0.25">
      <c r="A145" s="2"/>
      <c r="B145" s="125" t="s">
        <v>12</v>
      </c>
      <c r="C145" s="82">
        <f t="shared" ref="C145:D145" si="8">SUM(C140:C144)</f>
        <v>670</v>
      </c>
      <c r="D145" s="121">
        <f t="shared" si="8"/>
        <v>792</v>
      </c>
      <c r="E145" s="82">
        <f t="shared" ref="E145:F145" si="9">SUM(E140:E144)</f>
        <v>142</v>
      </c>
      <c r="F145" s="121">
        <f t="shared" si="9"/>
        <v>29</v>
      </c>
      <c r="G145" s="83"/>
      <c r="H145" s="129"/>
      <c r="I145" s="83"/>
      <c r="J145" s="129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5.75" customHeight="1" x14ac:dyDescent="0.25">
      <c r="A147" s="2"/>
      <c r="B147" s="139" t="s">
        <v>234</v>
      </c>
      <c r="C147" s="139"/>
      <c r="D147" s="139"/>
      <c r="E147" s="139"/>
      <c r="F147" s="139"/>
      <c r="G147" s="139"/>
      <c r="H147" s="139"/>
      <c r="I147" s="139"/>
      <c r="J147" s="6"/>
      <c r="K147" s="6"/>
    </row>
    <row r="148" spans="1:11" ht="15.75" x14ac:dyDescent="0.25">
      <c r="A148" s="2"/>
      <c r="B148" s="2"/>
      <c r="C148" s="2"/>
      <c r="D148" s="2"/>
      <c r="E148" s="2"/>
      <c r="F148" s="2"/>
      <c r="G148" s="2"/>
      <c r="H148" s="2"/>
      <c r="I148" s="137" t="s">
        <v>30</v>
      </c>
      <c r="J148" s="137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5.75" x14ac:dyDescent="0.25">
      <c r="A161" s="2"/>
      <c r="B161" s="2"/>
      <c r="C161" s="138" t="s">
        <v>31</v>
      </c>
      <c r="D161" s="138"/>
      <c r="E161" s="138"/>
      <c r="F161" s="138"/>
      <c r="G161" s="138"/>
      <c r="H161" s="2"/>
      <c r="I161" s="2"/>
      <c r="J161" s="2"/>
      <c r="K161" s="2"/>
    </row>
    <row r="162" spans="1:11" ht="15.75" customHeight="1" x14ac:dyDescent="0.25">
      <c r="A162" s="2"/>
      <c r="B162" s="139" t="s">
        <v>121</v>
      </c>
      <c r="C162" s="139"/>
      <c r="D162" s="139"/>
      <c r="E162" s="139"/>
      <c r="F162" s="139"/>
      <c r="G162" s="139"/>
      <c r="H162" s="139"/>
      <c r="I162" s="139"/>
      <c r="J162" s="139"/>
      <c r="K162" s="2"/>
    </row>
    <row r="163" spans="1:11" ht="15.75" customHeight="1" x14ac:dyDescent="0.25">
      <c r="A163" s="2"/>
      <c r="B163" s="178" t="s">
        <v>37</v>
      </c>
      <c r="C163" s="178"/>
      <c r="D163" s="6">
        <v>2076</v>
      </c>
      <c r="E163" s="6"/>
      <c r="F163" s="38"/>
      <c r="G163" s="152"/>
      <c r="H163" s="152"/>
      <c r="I163" s="152"/>
      <c r="J163" s="38"/>
      <c r="K163" s="2"/>
    </row>
    <row r="164" spans="1:11" ht="15.75" x14ac:dyDescent="0.25">
      <c r="A164" s="2"/>
      <c r="B164" s="178" t="s">
        <v>38</v>
      </c>
      <c r="C164" s="178"/>
      <c r="D164" s="6">
        <v>63</v>
      </c>
      <c r="E164" s="40"/>
      <c r="F164" s="38"/>
      <c r="G164" s="37"/>
      <c r="H164" s="137" t="s">
        <v>36</v>
      </c>
      <c r="I164" s="137"/>
      <c r="J164" s="38"/>
      <c r="K164" s="2"/>
    </row>
    <row r="165" spans="1:11" ht="15.75" x14ac:dyDescent="0.25">
      <c r="A165" s="2"/>
      <c r="B165" s="40"/>
      <c r="C165" s="40"/>
      <c r="D165" s="40"/>
      <c r="E165" s="40"/>
      <c r="F165" s="38"/>
      <c r="G165" s="37"/>
      <c r="H165" s="37"/>
      <c r="I165" s="37"/>
      <c r="J165" s="38"/>
      <c r="K165" s="2"/>
    </row>
    <row r="166" spans="1:11" ht="15.75" x14ac:dyDescent="0.25">
      <c r="A166" s="2"/>
      <c r="B166" s="38"/>
      <c r="C166" s="38"/>
      <c r="D166" s="38"/>
      <c r="E166" s="38"/>
      <c r="F166" s="38"/>
      <c r="G166" s="38"/>
      <c r="H166" s="38"/>
      <c r="I166" s="38"/>
      <c r="J166" s="38"/>
      <c r="K166" s="2"/>
    </row>
    <row r="167" spans="1:11" ht="15.75" x14ac:dyDescent="0.25">
      <c r="A167" s="2"/>
      <c r="B167" s="38"/>
      <c r="C167" s="38"/>
      <c r="D167" s="38"/>
      <c r="E167" s="38"/>
      <c r="F167" s="38"/>
      <c r="G167" s="38"/>
      <c r="H167" s="38"/>
      <c r="I167" s="38"/>
      <c r="J167" s="38"/>
      <c r="K167" s="2"/>
    </row>
    <row r="168" spans="1:11" ht="149.25" customHeight="1" x14ac:dyDescent="0.25">
      <c r="A168" s="2"/>
      <c r="B168" s="38"/>
      <c r="C168" s="38"/>
      <c r="D168" s="38"/>
      <c r="E168" s="38"/>
      <c r="F168" s="38"/>
      <c r="G168" s="38"/>
      <c r="H168" s="38"/>
      <c r="I168" s="38"/>
      <c r="J168" s="38"/>
      <c r="K168" s="2"/>
    </row>
    <row r="169" spans="1:11" ht="31.5" customHeight="1" x14ac:dyDescent="0.25">
      <c r="A169" s="2"/>
      <c r="B169" s="139" t="s">
        <v>120</v>
      </c>
      <c r="C169" s="139"/>
      <c r="D169" s="139"/>
      <c r="E169" s="139"/>
      <c r="F169" s="139"/>
      <c r="G169" s="139"/>
      <c r="H169" s="139"/>
      <c r="I169" s="139"/>
      <c r="J169" s="139"/>
      <c r="K169" s="2"/>
    </row>
    <row r="170" spans="1:11" ht="15.75" x14ac:dyDescent="0.25">
      <c r="A170" s="2"/>
      <c r="B170" s="2"/>
      <c r="C170" s="2"/>
      <c r="D170" s="2"/>
      <c r="E170" s="2"/>
      <c r="F170" s="2"/>
      <c r="G170" s="2"/>
      <c r="H170" s="2"/>
      <c r="I170" s="5" t="s">
        <v>35</v>
      </c>
      <c r="J170" s="2"/>
      <c r="K170" s="2"/>
    </row>
    <row r="171" spans="1:11" x14ac:dyDescent="0.25">
      <c r="A171" s="2"/>
      <c r="B171" s="179" t="s">
        <v>34</v>
      </c>
      <c r="C171" s="179" t="s">
        <v>111</v>
      </c>
      <c r="D171" s="179"/>
      <c r="E171" s="179"/>
      <c r="F171" s="179" t="s">
        <v>118</v>
      </c>
      <c r="G171" s="179"/>
      <c r="H171" s="179"/>
      <c r="I171" s="2"/>
      <c r="J171" s="2"/>
      <c r="K171" s="2"/>
    </row>
    <row r="172" spans="1:11" x14ac:dyDescent="0.25">
      <c r="A172" s="2"/>
      <c r="B172" s="179"/>
      <c r="C172" s="179"/>
      <c r="D172" s="179"/>
      <c r="E172" s="179"/>
      <c r="F172" s="179"/>
      <c r="G172" s="179"/>
      <c r="H172" s="179"/>
      <c r="I172" s="2"/>
      <c r="J172" s="2"/>
      <c r="K172" s="2"/>
    </row>
    <row r="173" spans="1:11" ht="15.75" x14ac:dyDescent="0.25">
      <c r="A173" s="2"/>
      <c r="B173" s="179"/>
      <c r="C173" s="134" t="s">
        <v>2</v>
      </c>
      <c r="D173" s="134" t="s">
        <v>3</v>
      </c>
      <c r="E173" s="134" t="s">
        <v>32</v>
      </c>
      <c r="F173" s="134" t="s">
        <v>2</v>
      </c>
      <c r="G173" s="134" t="s">
        <v>3</v>
      </c>
      <c r="H173" s="134" t="s">
        <v>32</v>
      </c>
      <c r="I173" s="2"/>
      <c r="J173" s="2"/>
      <c r="K173" s="2"/>
    </row>
    <row r="174" spans="1:11" ht="15.75" x14ac:dyDescent="0.25">
      <c r="A174" s="2"/>
      <c r="B174" s="135" t="s">
        <v>5</v>
      </c>
      <c r="C174" s="59">
        <v>1311</v>
      </c>
      <c r="D174" s="59">
        <v>1311</v>
      </c>
      <c r="E174" s="59">
        <v>0</v>
      </c>
      <c r="F174" s="76">
        <v>1572</v>
      </c>
      <c r="G174" s="76">
        <v>1572</v>
      </c>
      <c r="H174" s="76">
        <v>1</v>
      </c>
      <c r="I174" s="2"/>
      <c r="J174" s="2"/>
      <c r="K174" s="2"/>
    </row>
    <row r="175" spans="1:11" ht="15.75" x14ac:dyDescent="0.25">
      <c r="A175" s="2"/>
      <c r="B175" s="135" t="s">
        <v>14</v>
      </c>
      <c r="C175" s="59">
        <v>175</v>
      </c>
      <c r="D175" s="59">
        <v>175</v>
      </c>
      <c r="E175" s="59">
        <v>0</v>
      </c>
      <c r="F175" s="76">
        <v>278</v>
      </c>
      <c r="G175" s="76">
        <v>278</v>
      </c>
      <c r="H175" s="76">
        <v>14</v>
      </c>
      <c r="I175" s="2"/>
      <c r="J175" s="2"/>
      <c r="K175" s="2"/>
    </row>
    <row r="176" spans="1:11" ht="15.75" x14ac:dyDescent="0.25">
      <c r="A176" s="2"/>
      <c r="B176" s="135" t="s">
        <v>18</v>
      </c>
      <c r="C176" s="59">
        <v>0</v>
      </c>
      <c r="D176" s="59">
        <v>0</v>
      </c>
      <c r="E176" s="59">
        <v>0</v>
      </c>
      <c r="F176" s="76">
        <v>0</v>
      </c>
      <c r="G176" s="76">
        <v>0</v>
      </c>
      <c r="H176" s="76">
        <v>0</v>
      </c>
      <c r="I176" s="2"/>
      <c r="J176" s="2"/>
      <c r="K176" s="2"/>
    </row>
    <row r="177" spans="1:11" ht="15.75" x14ac:dyDescent="0.25">
      <c r="A177" s="2"/>
      <c r="B177" s="135" t="s">
        <v>19</v>
      </c>
      <c r="C177" s="59">
        <v>0</v>
      </c>
      <c r="D177" s="59">
        <v>0</v>
      </c>
      <c r="E177" s="59">
        <v>0</v>
      </c>
      <c r="F177" s="76">
        <v>90</v>
      </c>
      <c r="G177" s="76">
        <v>90</v>
      </c>
      <c r="H177" s="76">
        <v>0</v>
      </c>
      <c r="I177" s="2"/>
      <c r="J177" s="2"/>
      <c r="K177" s="2"/>
    </row>
    <row r="178" spans="1:11" ht="31.5" x14ac:dyDescent="0.25">
      <c r="A178" s="2"/>
      <c r="B178" s="124" t="s">
        <v>20</v>
      </c>
      <c r="C178" s="59">
        <v>15</v>
      </c>
      <c r="D178" s="59">
        <v>15</v>
      </c>
      <c r="E178" s="59">
        <v>0</v>
      </c>
      <c r="F178" s="76">
        <v>0</v>
      </c>
      <c r="G178" s="76">
        <v>0</v>
      </c>
      <c r="H178" s="76">
        <v>0</v>
      </c>
      <c r="I178" s="2"/>
      <c r="J178" s="2"/>
      <c r="K178" s="2"/>
    </row>
    <row r="179" spans="1:11" ht="15.75" x14ac:dyDescent="0.25">
      <c r="A179" s="2"/>
      <c r="B179" s="135" t="s">
        <v>17</v>
      </c>
      <c r="C179" s="59">
        <v>120</v>
      </c>
      <c r="D179" s="59">
        <v>120</v>
      </c>
      <c r="E179" s="59">
        <v>2</v>
      </c>
      <c r="F179" s="76">
        <v>199</v>
      </c>
      <c r="G179" s="76">
        <v>199</v>
      </c>
      <c r="H179" s="76">
        <v>2</v>
      </c>
      <c r="I179" s="2"/>
      <c r="J179" s="2"/>
      <c r="K179" s="2"/>
    </row>
    <row r="180" spans="1:11" ht="15.75" x14ac:dyDescent="0.25">
      <c r="A180" s="2"/>
      <c r="B180" s="136" t="s">
        <v>33</v>
      </c>
      <c r="C180" s="122">
        <f>SUM(C174:C179)</f>
        <v>1621</v>
      </c>
      <c r="D180" s="122">
        <f>SUM(D174:D179)</f>
        <v>1621</v>
      </c>
      <c r="E180" s="122">
        <v>2</v>
      </c>
      <c r="F180" s="121">
        <f>SUM(F174:F179)</f>
        <v>2139</v>
      </c>
      <c r="G180" s="121">
        <f>SUM(G174:G179)</f>
        <v>2139</v>
      </c>
      <c r="H180" s="121">
        <f>SUM(H174:H179)</f>
        <v>17</v>
      </c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5.75" x14ac:dyDescent="0.25">
      <c r="A182" s="2"/>
      <c r="B182" s="139" t="s">
        <v>236</v>
      </c>
      <c r="C182" s="139"/>
      <c r="D182" s="139"/>
      <c r="E182" s="139"/>
      <c r="F182" s="139"/>
      <c r="G182" s="139"/>
      <c r="H182" s="139"/>
      <c r="I182" s="139"/>
      <c r="J182" s="2"/>
      <c r="K182" s="2"/>
    </row>
    <row r="183" spans="1:11" ht="15.75" x14ac:dyDescent="0.25">
      <c r="A183" s="2"/>
      <c r="B183" s="2"/>
      <c r="C183" s="2"/>
      <c r="D183" s="2"/>
      <c r="E183" s="2"/>
      <c r="F183" s="2"/>
      <c r="G183" s="2"/>
      <c r="H183" s="137" t="s">
        <v>41</v>
      </c>
      <c r="I183" s="137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5.75" x14ac:dyDescent="0.25">
      <c r="A196" s="2"/>
      <c r="B196" s="138" t="s">
        <v>62</v>
      </c>
      <c r="C196" s="138"/>
      <c r="D196" s="138"/>
      <c r="E196" s="138"/>
      <c r="F196" s="138"/>
      <c r="G196" s="2"/>
      <c r="H196" s="2"/>
      <c r="I196" s="2"/>
      <c r="J196" s="2"/>
      <c r="K196" s="2"/>
    </row>
    <row r="197" spans="1:11" ht="15.75" x14ac:dyDescent="0.25">
      <c r="A197" s="2"/>
      <c r="B197" s="139" t="s">
        <v>124</v>
      </c>
      <c r="C197" s="139"/>
      <c r="D197" s="139"/>
      <c r="E197" s="139"/>
      <c r="F197" s="139"/>
      <c r="G197" s="139"/>
      <c r="H197" s="139"/>
      <c r="I197" s="2"/>
      <c r="J197" s="2"/>
      <c r="K197" s="2"/>
    </row>
    <row r="198" spans="1:11" ht="15.75" x14ac:dyDescent="0.25">
      <c r="A198" s="2"/>
      <c r="B198" s="126" t="s">
        <v>39</v>
      </c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180" t="s">
        <v>40</v>
      </c>
      <c r="F200" s="180"/>
      <c r="G200" s="180"/>
      <c r="H200" s="2"/>
      <c r="I200" s="2"/>
      <c r="J200" s="2"/>
      <c r="K200" s="2"/>
    </row>
    <row r="201" spans="1:11" x14ac:dyDescent="0.25">
      <c r="A201" s="2"/>
      <c r="B201" s="155" t="s">
        <v>26</v>
      </c>
      <c r="C201" s="155" t="s">
        <v>63</v>
      </c>
      <c r="D201" s="155"/>
      <c r="E201" s="181" t="s">
        <v>27</v>
      </c>
      <c r="F201" s="182"/>
      <c r="G201" s="182"/>
      <c r="H201" s="183"/>
      <c r="I201" s="2"/>
      <c r="J201" s="2"/>
      <c r="K201" s="2"/>
    </row>
    <row r="202" spans="1:11" x14ac:dyDescent="0.25">
      <c r="A202" s="2"/>
      <c r="B202" s="155"/>
      <c r="C202" s="155"/>
      <c r="D202" s="155"/>
      <c r="E202" s="184"/>
      <c r="F202" s="185"/>
      <c r="G202" s="185"/>
      <c r="H202" s="186"/>
      <c r="I202" s="2"/>
      <c r="J202" s="2"/>
      <c r="K202" s="2"/>
    </row>
    <row r="203" spans="1:11" ht="15.75" x14ac:dyDescent="0.25">
      <c r="A203" s="2"/>
      <c r="B203" s="155"/>
      <c r="C203" s="132" t="s">
        <v>112</v>
      </c>
      <c r="D203" s="132" t="s">
        <v>123</v>
      </c>
      <c r="E203" s="187" t="s">
        <v>112</v>
      </c>
      <c r="F203" s="188"/>
      <c r="G203" s="187" t="s">
        <v>123</v>
      </c>
      <c r="H203" s="188"/>
      <c r="I203" s="2"/>
      <c r="J203" s="2"/>
      <c r="K203" s="2"/>
    </row>
    <row r="204" spans="1:11" ht="15.75" x14ac:dyDescent="0.25">
      <c r="A204" s="2"/>
      <c r="B204" s="124" t="s">
        <v>5</v>
      </c>
      <c r="C204" s="189">
        <v>39</v>
      </c>
      <c r="D204" s="76">
        <v>21</v>
      </c>
      <c r="E204" s="190">
        <v>668</v>
      </c>
      <c r="F204" s="191"/>
      <c r="G204" s="192">
        <v>351</v>
      </c>
      <c r="H204" s="193"/>
      <c r="I204" s="2"/>
      <c r="J204" s="2"/>
      <c r="K204" s="2"/>
    </row>
    <row r="205" spans="1:11" ht="15.75" x14ac:dyDescent="0.25">
      <c r="A205" s="2"/>
      <c r="B205" s="135" t="s">
        <v>14</v>
      </c>
      <c r="C205" s="189">
        <v>19</v>
      </c>
      <c r="D205" s="76">
        <v>12</v>
      </c>
      <c r="E205" s="190">
        <v>61</v>
      </c>
      <c r="F205" s="191"/>
      <c r="G205" s="192">
        <v>51</v>
      </c>
      <c r="H205" s="193"/>
      <c r="I205" s="2"/>
      <c r="J205" s="2"/>
      <c r="K205" s="2"/>
    </row>
    <row r="206" spans="1:11" ht="15.75" x14ac:dyDescent="0.25">
      <c r="A206" s="2"/>
      <c r="B206" s="135" t="s">
        <v>19</v>
      </c>
      <c r="C206" s="189">
        <v>0</v>
      </c>
      <c r="D206" s="76">
        <v>0</v>
      </c>
      <c r="E206" s="190">
        <v>0</v>
      </c>
      <c r="F206" s="191"/>
      <c r="G206" s="192">
        <v>0</v>
      </c>
      <c r="H206" s="193"/>
      <c r="I206" s="2"/>
      <c r="J206" s="2"/>
      <c r="K206" s="2"/>
    </row>
    <row r="207" spans="1:11" ht="15.75" x14ac:dyDescent="0.25">
      <c r="A207" s="2"/>
      <c r="B207" s="125" t="s">
        <v>12</v>
      </c>
      <c r="C207" s="56">
        <f>SUM(C204:C206)</f>
        <v>58</v>
      </c>
      <c r="D207" s="121">
        <f>SUM(D204:D206)</f>
        <v>33</v>
      </c>
      <c r="E207" s="194">
        <f>SUM(E204:E206)</f>
        <v>729</v>
      </c>
      <c r="F207" s="195"/>
      <c r="G207" s="196">
        <f>SUM(G204:G206)</f>
        <v>402</v>
      </c>
      <c r="H207" s="197"/>
      <c r="I207" s="2"/>
      <c r="J207" s="2"/>
      <c r="K207" s="2"/>
    </row>
    <row r="208" spans="1:11" ht="15.75" x14ac:dyDescent="0.25">
      <c r="A208" s="2"/>
      <c r="B208" s="2"/>
      <c r="C208" s="2"/>
      <c r="D208" s="2"/>
      <c r="E208" s="2"/>
      <c r="F208" s="198"/>
      <c r="G208" s="2"/>
      <c r="H208" s="199"/>
      <c r="I208" s="2"/>
      <c r="J208" s="2"/>
      <c r="K208" s="2"/>
    </row>
    <row r="209" spans="1:11" ht="15.75" x14ac:dyDescent="0.25">
      <c r="A209" s="2"/>
      <c r="B209" s="139" t="s">
        <v>237</v>
      </c>
      <c r="C209" s="139"/>
      <c r="D209" s="139"/>
      <c r="E209" s="139"/>
      <c r="F209" s="139"/>
      <c r="G209" s="139"/>
      <c r="H209" s="139"/>
      <c r="I209" s="139"/>
      <c r="J209" s="2"/>
      <c r="K209" s="2"/>
    </row>
    <row r="210" spans="1:11" ht="15.75" x14ac:dyDescent="0.25">
      <c r="A210" s="2"/>
      <c r="B210" s="2"/>
      <c r="C210" s="2"/>
      <c r="D210" s="2"/>
      <c r="E210" s="2"/>
      <c r="F210" s="2"/>
      <c r="G210" s="137" t="s">
        <v>42</v>
      </c>
      <c r="H210" s="137"/>
      <c r="I210" s="2"/>
      <c r="J210" s="2"/>
      <c r="K210" s="2"/>
    </row>
    <row r="211" spans="1:1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5.75" x14ac:dyDescent="0.25">
      <c r="A221" s="2"/>
      <c r="B221" s="2"/>
      <c r="C221" s="9" t="s">
        <v>43</v>
      </c>
      <c r="D221" s="2"/>
      <c r="E221" s="2"/>
      <c r="F221" s="2"/>
      <c r="G221" s="2"/>
      <c r="H221" s="2"/>
      <c r="I221" s="2"/>
      <c r="J221" s="2"/>
      <c r="K221" s="2"/>
    </row>
    <row r="222" spans="1:11" x14ac:dyDescent="0.25">
      <c r="A222" s="2"/>
      <c r="B222" s="139" t="s">
        <v>125</v>
      </c>
      <c r="C222" s="139"/>
      <c r="D222" s="139"/>
      <c r="E222" s="139"/>
      <c r="F222" s="139"/>
      <c r="G222" s="139"/>
      <c r="H222" s="139"/>
      <c r="I222" s="139"/>
      <c r="J222" s="2"/>
      <c r="K222" s="2"/>
    </row>
    <row r="223" spans="1:11" x14ac:dyDescent="0.25">
      <c r="A223" s="2"/>
      <c r="B223" s="139"/>
      <c r="C223" s="139"/>
      <c r="D223" s="139"/>
      <c r="E223" s="139"/>
      <c r="F223" s="139"/>
      <c r="G223" s="139"/>
      <c r="H223" s="139"/>
      <c r="I223" s="139"/>
      <c r="J223" s="2"/>
      <c r="K223" s="2"/>
    </row>
    <row r="224" spans="1:11" ht="15.75" x14ac:dyDescent="0.25">
      <c r="A224" s="2"/>
      <c r="B224" s="2"/>
      <c r="C224" s="2"/>
      <c r="D224" s="2"/>
      <c r="E224" s="2"/>
      <c r="F224" s="2"/>
      <c r="G224" s="2"/>
      <c r="H224" s="2"/>
      <c r="I224" s="5" t="s">
        <v>44</v>
      </c>
      <c r="J224" s="2"/>
      <c r="K224" s="2"/>
    </row>
    <row r="225" spans="1:11" ht="15" customHeight="1" x14ac:dyDescent="0.25">
      <c r="A225" s="2"/>
      <c r="B225" s="179" t="s">
        <v>34</v>
      </c>
      <c r="C225" s="181" t="s">
        <v>111</v>
      </c>
      <c r="D225" s="182"/>
      <c r="E225" s="183"/>
      <c r="F225" s="181" t="s">
        <v>118</v>
      </c>
      <c r="G225" s="182"/>
      <c r="H225" s="183"/>
      <c r="I225" s="2"/>
      <c r="J225" s="2"/>
      <c r="K225" s="2"/>
    </row>
    <row r="226" spans="1:11" ht="15" customHeight="1" x14ac:dyDescent="0.25">
      <c r="A226" s="2"/>
      <c r="B226" s="179"/>
      <c r="C226" s="184"/>
      <c r="D226" s="185"/>
      <c r="E226" s="186"/>
      <c r="F226" s="184"/>
      <c r="G226" s="185"/>
      <c r="H226" s="186"/>
      <c r="I226" s="2"/>
      <c r="J226" s="2"/>
      <c r="K226" s="2"/>
    </row>
    <row r="227" spans="1:11" ht="15.75" x14ac:dyDescent="0.25">
      <c r="A227" s="2"/>
      <c r="B227" s="179"/>
      <c r="C227" s="134" t="s">
        <v>2</v>
      </c>
      <c r="D227" s="134" t="s">
        <v>3</v>
      </c>
      <c r="E227" s="134" t="s">
        <v>32</v>
      </c>
      <c r="F227" s="134" t="s">
        <v>2</v>
      </c>
      <c r="G227" s="134" t="s">
        <v>3</v>
      </c>
      <c r="H227" s="134" t="s">
        <v>32</v>
      </c>
      <c r="I227" s="2"/>
      <c r="J227" s="2"/>
      <c r="K227" s="2"/>
    </row>
    <row r="228" spans="1:11" ht="15.75" x14ac:dyDescent="0.25">
      <c r="A228" s="2"/>
      <c r="B228" s="135" t="s">
        <v>5</v>
      </c>
      <c r="C228" s="59">
        <v>237</v>
      </c>
      <c r="D228" s="59">
        <v>237</v>
      </c>
      <c r="E228" s="59">
        <v>1</v>
      </c>
      <c r="F228" s="74">
        <v>221</v>
      </c>
      <c r="G228" s="74">
        <v>221</v>
      </c>
      <c r="H228" s="74">
        <v>78</v>
      </c>
      <c r="I228" s="2"/>
      <c r="J228" s="2"/>
      <c r="K228" s="2"/>
    </row>
    <row r="229" spans="1:11" ht="15.75" x14ac:dyDescent="0.25">
      <c r="A229" s="2"/>
      <c r="B229" s="135" t="s">
        <v>14</v>
      </c>
      <c r="C229" s="59">
        <v>135</v>
      </c>
      <c r="D229" s="59">
        <v>135</v>
      </c>
      <c r="E229" s="59">
        <v>45</v>
      </c>
      <c r="F229" s="74">
        <v>95</v>
      </c>
      <c r="G229" s="74">
        <v>95</v>
      </c>
      <c r="H229" s="74">
        <v>40</v>
      </c>
      <c r="I229" s="2"/>
      <c r="J229" s="2"/>
      <c r="K229" s="2"/>
    </row>
    <row r="230" spans="1:11" ht="15.75" x14ac:dyDescent="0.25">
      <c r="A230" s="2"/>
      <c r="B230" s="124" t="s">
        <v>17</v>
      </c>
      <c r="C230" s="59">
        <v>50</v>
      </c>
      <c r="D230" s="59">
        <v>50</v>
      </c>
      <c r="E230" s="59">
        <v>0</v>
      </c>
      <c r="F230" s="74">
        <v>17</v>
      </c>
      <c r="G230" s="74">
        <v>17</v>
      </c>
      <c r="H230" s="74">
        <v>6</v>
      </c>
      <c r="I230" s="2"/>
      <c r="J230" s="2"/>
      <c r="K230" s="2"/>
    </row>
    <row r="231" spans="1:11" ht="15.75" x14ac:dyDescent="0.25">
      <c r="A231" s="2"/>
      <c r="B231" s="135" t="s">
        <v>19</v>
      </c>
      <c r="C231" s="59">
        <v>0</v>
      </c>
      <c r="D231" s="59">
        <v>0</v>
      </c>
      <c r="E231" s="59">
        <v>0</v>
      </c>
      <c r="F231" s="74">
        <v>0</v>
      </c>
      <c r="G231" s="74">
        <v>0</v>
      </c>
      <c r="H231" s="74">
        <v>0</v>
      </c>
      <c r="I231" s="2"/>
      <c r="J231" s="2"/>
      <c r="K231" s="2"/>
    </row>
    <row r="232" spans="1:11" ht="15.75" x14ac:dyDescent="0.25">
      <c r="A232" s="2"/>
      <c r="B232" s="136" t="s">
        <v>33</v>
      </c>
      <c r="C232" s="132">
        <f t="shared" ref="C232:H232" si="10">SUM(C228:C231)</f>
        <v>422</v>
      </c>
      <c r="D232" s="132">
        <f t="shared" si="10"/>
        <v>422</v>
      </c>
      <c r="E232" s="132">
        <f t="shared" si="10"/>
        <v>46</v>
      </c>
      <c r="F232" s="200">
        <f t="shared" si="10"/>
        <v>333</v>
      </c>
      <c r="G232" s="200">
        <f t="shared" si="10"/>
        <v>333</v>
      </c>
      <c r="H232" s="200">
        <f t="shared" si="10"/>
        <v>124</v>
      </c>
      <c r="I232" s="2"/>
      <c r="J232" s="2"/>
      <c r="K232" s="2"/>
    </row>
    <row r="233" spans="1:11" ht="38.25" customHeight="1" x14ac:dyDescent="0.25">
      <c r="A233" s="2"/>
      <c r="B233" s="139" t="s">
        <v>238</v>
      </c>
      <c r="C233" s="139"/>
      <c r="D233" s="139"/>
      <c r="E233" s="139"/>
      <c r="F233" s="139"/>
      <c r="G233" s="139"/>
      <c r="H233" s="139"/>
      <c r="I233" s="139"/>
      <c r="J233" s="2"/>
      <c r="K233" s="2"/>
    </row>
    <row r="234" spans="1:11" ht="15.75" customHeight="1" x14ac:dyDescent="0.25">
      <c r="A234" s="2"/>
      <c r="B234" s="2"/>
      <c r="C234" s="2"/>
      <c r="D234" s="2"/>
      <c r="E234" s="2"/>
      <c r="F234" s="2"/>
      <c r="G234" s="137" t="s">
        <v>239</v>
      </c>
      <c r="H234" s="137"/>
      <c r="I234" s="2"/>
      <c r="J234" s="2"/>
      <c r="K234" s="2"/>
    </row>
    <row r="235" spans="1:1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5.75" x14ac:dyDescent="0.25">
      <c r="A248" s="2"/>
      <c r="B248" s="2"/>
      <c r="C248" s="9" t="s">
        <v>45</v>
      </c>
      <c r="D248" s="2"/>
      <c r="E248" s="2"/>
      <c r="F248" s="2"/>
      <c r="G248" s="2"/>
      <c r="H248" s="2"/>
      <c r="I248" s="2"/>
      <c r="J248" s="2"/>
      <c r="K248" s="2"/>
    </row>
    <row r="249" spans="1:11" x14ac:dyDescent="0.25">
      <c r="A249" s="2"/>
      <c r="B249" s="139" t="s">
        <v>122</v>
      </c>
      <c r="C249" s="139"/>
      <c r="D249" s="139"/>
      <c r="E249" s="139"/>
      <c r="F249" s="139"/>
      <c r="G249" s="139"/>
      <c r="H249" s="139"/>
      <c r="I249" s="139"/>
      <c r="J249" s="2"/>
      <c r="K249" s="2"/>
    </row>
    <row r="250" spans="1:11" x14ac:dyDescent="0.25">
      <c r="A250" s="2"/>
      <c r="B250" s="139"/>
      <c r="C250" s="139"/>
      <c r="D250" s="139"/>
      <c r="E250" s="139"/>
      <c r="F250" s="139"/>
      <c r="G250" s="139"/>
      <c r="H250" s="139"/>
      <c r="I250" s="139"/>
      <c r="J250" s="2"/>
      <c r="K250" s="2"/>
    </row>
    <row r="251" spans="1:11" ht="15.75" x14ac:dyDescent="0.25">
      <c r="A251" s="2"/>
      <c r="B251" s="2"/>
      <c r="C251" s="2"/>
      <c r="D251" s="2"/>
      <c r="E251" s="2"/>
      <c r="F251" s="2"/>
      <c r="G251" s="2"/>
      <c r="H251" s="2"/>
      <c r="I251" s="5" t="s">
        <v>47</v>
      </c>
      <c r="J251" s="2"/>
      <c r="K251" s="2"/>
    </row>
    <row r="252" spans="1:11" ht="15" customHeight="1" x14ac:dyDescent="0.25">
      <c r="A252" s="2"/>
      <c r="B252" s="179" t="s">
        <v>34</v>
      </c>
      <c r="C252" s="181" t="s">
        <v>111</v>
      </c>
      <c r="D252" s="182"/>
      <c r="E252" s="183"/>
      <c r="F252" s="181" t="s">
        <v>118</v>
      </c>
      <c r="G252" s="182"/>
      <c r="H252" s="183"/>
      <c r="I252" s="2"/>
      <c r="J252" s="2"/>
      <c r="K252" s="2"/>
    </row>
    <row r="253" spans="1:11" ht="15" customHeight="1" x14ac:dyDescent="0.25">
      <c r="A253" s="2"/>
      <c r="B253" s="179"/>
      <c r="C253" s="184"/>
      <c r="D253" s="185"/>
      <c r="E253" s="186"/>
      <c r="F253" s="184"/>
      <c r="G253" s="185"/>
      <c r="H253" s="186"/>
      <c r="I253" s="2"/>
      <c r="J253" s="2"/>
      <c r="K253" s="2"/>
    </row>
    <row r="254" spans="1:11" ht="15.75" x14ac:dyDescent="0.25">
      <c r="A254" s="2"/>
      <c r="B254" s="179"/>
      <c r="C254" s="134" t="s">
        <v>2</v>
      </c>
      <c r="D254" s="134" t="s">
        <v>3</v>
      </c>
      <c r="E254" s="134" t="s">
        <v>32</v>
      </c>
      <c r="F254" s="134" t="s">
        <v>2</v>
      </c>
      <c r="G254" s="134" t="s">
        <v>3</v>
      </c>
      <c r="H254" s="134" t="s">
        <v>32</v>
      </c>
      <c r="I254" s="2"/>
      <c r="J254" s="2"/>
      <c r="K254" s="2"/>
    </row>
    <row r="255" spans="1:11" ht="15.75" x14ac:dyDescent="0.25">
      <c r="A255" s="2"/>
      <c r="B255" s="135" t="s">
        <v>5</v>
      </c>
      <c r="C255" s="59">
        <v>380</v>
      </c>
      <c r="D255" s="59">
        <v>380</v>
      </c>
      <c r="E255" s="59">
        <v>230</v>
      </c>
      <c r="F255" s="76">
        <v>113</v>
      </c>
      <c r="G255" s="76">
        <v>113</v>
      </c>
      <c r="H255" s="76">
        <v>0</v>
      </c>
      <c r="I255" s="2"/>
      <c r="J255" s="2"/>
      <c r="K255" s="2"/>
    </row>
    <row r="256" spans="1:11" ht="15.75" x14ac:dyDescent="0.25">
      <c r="A256" s="2"/>
      <c r="B256" s="135" t="s">
        <v>14</v>
      </c>
      <c r="C256" s="59">
        <v>115</v>
      </c>
      <c r="D256" s="59">
        <v>115</v>
      </c>
      <c r="E256" s="59">
        <v>48</v>
      </c>
      <c r="F256" s="76">
        <v>80</v>
      </c>
      <c r="G256" s="76">
        <v>80</v>
      </c>
      <c r="H256" s="76">
        <v>35</v>
      </c>
      <c r="I256" s="2"/>
      <c r="J256" s="2"/>
      <c r="K256" s="2"/>
    </row>
    <row r="257" spans="1:11" ht="15.75" x14ac:dyDescent="0.25">
      <c r="A257" s="2"/>
      <c r="B257" s="135" t="s">
        <v>18</v>
      </c>
      <c r="C257" s="59">
        <v>0</v>
      </c>
      <c r="D257" s="59">
        <v>0</v>
      </c>
      <c r="E257" s="59">
        <v>0</v>
      </c>
      <c r="F257" s="76">
        <v>10</v>
      </c>
      <c r="G257" s="76">
        <v>10</v>
      </c>
      <c r="H257" s="76">
        <v>0</v>
      </c>
      <c r="I257" s="2"/>
      <c r="J257" s="2"/>
      <c r="K257" s="2"/>
    </row>
    <row r="258" spans="1:11" ht="15.75" x14ac:dyDescent="0.25">
      <c r="A258" s="2"/>
      <c r="B258" s="135" t="s">
        <v>19</v>
      </c>
      <c r="C258" s="59">
        <v>0</v>
      </c>
      <c r="D258" s="59">
        <v>0</v>
      </c>
      <c r="E258" s="59">
        <v>0</v>
      </c>
      <c r="F258" s="76">
        <v>20</v>
      </c>
      <c r="G258" s="76">
        <v>20</v>
      </c>
      <c r="H258" s="76">
        <v>0</v>
      </c>
      <c r="I258" s="2"/>
      <c r="J258" s="2"/>
      <c r="K258" s="2"/>
    </row>
    <row r="259" spans="1:11" ht="15.75" x14ac:dyDescent="0.25">
      <c r="A259" s="2"/>
      <c r="B259" s="136" t="s">
        <v>33</v>
      </c>
      <c r="C259" s="132">
        <f t="shared" ref="C259:H259" si="11">SUM(C255:C258)</f>
        <v>495</v>
      </c>
      <c r="D259" s="132">
        <f t="shared" si="11"/>
        <v>495</v>
      </c>
      <c r="E259" s="132">
        <f t="shared" si="11"/>
        <v>278</v>
      </c>
      <c r="F259" s="121">
        <f t="shared" si="11"/>
        <v>223</v>
      </c>
      <c r="G259" s="121">
        <f t="shared" si="11"/>
        <v>223</v>
      </c>
      <c r="H259" s="121">
        <f t="shared" si="11"/>
        <v>35</v>
      </c>
      <c r="I259" s="2"/>
      <c r="J259" s="2"/>
      <c r="K259" s="2"/>
    </row>
    <row r="260" spans="1:11" x14ac:dyDescent="0.25">
      <c r="A260" s="2"/>
      <c r="B260" s="2"/>
      <c r="C260" s="204"/>
      <c r="D260" s="2"/>
      <c r="E260" s="2"/>
      <c r="F260" s="2"/>
      <c r="G260" s="2"/>
      <c r="H260" s="2"/>
      <c r="I260" s="2"/>
      <c r="J260" s="2"/>
      <c r="K260" s="2"/>
    </row>
    <row r="261" spans="1:11" ht="15.75" x14ac:dyDescent="0.25">
      <c r="A261" s="2"/>
      <c r="B261" s="139" t="s">
        <v>113</v>
      </c>
      <c r="C261" s="139"/>
      <c r="D261" s="139"/>
      <c r="E261" s="139"/>
      <c r="F261" s="139"/>
      <c r="G261" s="139"/>
      <c r="H261" s="139"/>
      <c r="I261" s="139"/>
      <c r="J261" s="2"/>
      <c r="K261" s="2"/>
    </row>
    <row r="262" spans="1:11" ht="15.75" x14ac:dyDescent="0.25">
      <c r="A262" s="2"/>
      <c r="B262" s="2"/>
      <c r="C262" s="2"/>
      <c r="D262" s="2"/>
      <c r="E262" s="2"/>
      <c r="F262" s="2"/>
      <c r="G262" s="137" t="s">
        <v>48</v>
      </c>
      <c r="H262" s="137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5.75" x14ac:dyDescent="0.25">
      <c r="A264" s="2"/>
      <c r="B264" s="2"/>
      <c r="C264" s="2"/>
      <c r="D264" s="2"/>
      <c r="E264" s="2"/>
      <c r="F264" s="178"/>
      <c r="G264" s="178"/>
      <c r="H264" s="6"/>
      <c r="I264" s="6"/>
      <c r="J264" s="130"/>
      <c r="K264" s="2"/>
    </row>
    <row r="265" spans="1:11" ht="15.75" x14ac:dyDescent="0.25">
      <c r="A265" s="2"/>
      <c r="B265" s="2"/>
      <c r="C265" s="2"/>
      <c r="D265" s="2"/>
      <c r="E265" s="2"/>
      <c r="F265" s="178"/>
      <c r="G265" s="178"/>
      <c r="H265" s="6"/>
      <c r="I265" s="131"/>
      <c r="J265" s="130"/>
      <c r="K265" s="2"/>
    </row>
    <row r="266" spans="1:11" ht="15.75" x14ac:dyDescent="0.25">
      <c r="A266" s="2"/>
      <c r="B266" s="2"/>
      <c r="C266" s="2"/>
      <c r="D266" s="2"/>
      <c r="E266" s="2"/>
      <c r="F266" s="131"/>
      <c r="G266" s="131"/>
      <c r="H266" s="131"/>
      <c r="I266" s="131"/>
      <c r="J266" s="130"/>
      <c r="K266" s="2"/>
    </row>
    <row r="267" spans="1:11" ht="15.75" x14ac:dyDescent="0.25">
      <c r="A267" s="2"/>
      <c r="B267" s="2"/>
      <c r="C267" s="2"/>
      <c r="D267" s="2"/>
      <c r="E267" s="2"/>
      <c r="F267" s="130"/>
      <c r="G267" s="130"/>
      <c r="H267" s="130"/>
      <c r="I267" s="130"/>
      <c r="J267" s="130"/>
      <c r="K267" s="2"/>
    </row>
    <row r="268" spans="1:11" ht="15.75" x14ac:dyDescent="0.25">
      <c r="A268" s="2"/>
      <c r="B268" s="2"/>
      <c r="C268" s="2"/>
      <c r="D268" s="2"/>
      <c r="E268" s="2"/>
      <c r="F268" s="130"/>
      <c r="G268" s="130"/>
      <c r="H268" s="130"/>
      <c r="I268" s="130"/>
      <c r="J268" s="130"/>
      <c r="K268" s="2"/>
    </row>
    <row r="269" spans="1:11" ht="15.75" x14ac:dyDescent="0.25">
      <c r="A269" s="2"/>
      <c r="B269" s="2"/>
      <c r="C269" s="2"/>
      <c r="D269" s="2"/>
      <c r="E269" s="2"/>
      <c r="F269" s="130"/>
      <c r="G269" s="130"/>
      <c r="H269" s="130"/>
      <c r="I269" s="130"/>
      <c r="J269" s="130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5.75" x14ac:dyDescent="0.25">
      <c r="A276" s="2"/>
      <c r="B276" s="140" t="s">
        <v>52</v>
      </c>
      <c r="C276" s="140"/>
      <c r="D276" s="140"/>
      <c r="E276" s="140"/>
      <c r="F276" s="140"/>
      <c r="G276" s="140"/>
      <c r="H276" s="140"/>
      <c r="I276" s="2"/>
      <c r="J276" s="2"/>
      <c r="K276" s="2"/>
    </row>
    <row r="277" spans="1:11" ht="15.75" x14ac:dyDescent="0.25">
      <c r="A277" s="2"/>
      <c r="B277" s="23"/>
      <c r="C277" s="4"/>
      <c r="D277" s="4"/>
      <c r="E277" s="4"/>
      <c r="F277" s="4"/>
      <c r="G277" s="4"/>
      <c r="H277" s="4"/>
      <c r="I277" s="4"/>
      <c r="J277" s="4"/>
      <c r="K277" s="4"/>
    </row>
    <row r="278" spans="1:11" ht="15.75" x14ac:dyDescent="0.25">
      <c r="A278" s="2"/>
      <c r="B278" s="203" t="s">
        <v>126</v>
      </c>
      <c r="C278" s="203"/>
      <c r="D278" s="203"/>
      <c r="E278" s="203"/>
      <c r="F278" s="203"/>
      <c r="G278" s="4"/>
      <c r="H278" s="4"/>
      <c r="I278" s="4"/>
      <c r="J278" s="4"/>
      <c r="K278" s="4"/>
    </row>
    <row r="279" spans="1:11" ht="15.75" x14ac:dyDescent="0.25">
      <c r="A279" s="2"/>
      <c r="B279" s="23" t="s">
        <v>51</v>
      </c>
      <c r="C279" s="4"/>
      <c r="D279" s="4"/>
      <c r="E279" s="4"/>
      <c r="F279" s="4"/>
      <c r="G279" s="4"/>
      <c r="H279" s="4"/>
      <c r="I279" s="4"/>
      <c r="J279" s="4"/>
      <c r="K279" s="4"/>
    </row>
    <row r="280" spans="1:11" ht="15.75" x14ac:dyDescent="0.25">
      <c r="A280" s="2"/>
      <c r="B280" s="4"/>
      <c r="C280" s="4"/>
      <c r="D280" s="4"/>
      <c r="E280" s="4"/>
      <c r="F280" s="4"/>
      <c r="G280" s="5" t="s">
        <v>50</v>
      </c>
      <c r="H280" s="4"/>
      <c r="I280" s="4"/>
      <c r="J280" s="4"/>
      <c r="K280" s="4"/>
    </row>
    <row r="281" spans="1:11" ht="15.75" x14ac:dyDescent="0.25">
      <c r="A281" s="2"/>
      <c r="B281" s="224"/>
      <c r="C281" s="4"/>
      <c r="D281" s="4"/>
      <c r="E281" s="4"/>
      <c r="F281" s="4"/>
      <c r="G281" s="4"/>
      <c r="H281" s="4"/>
      <c r="I281" s="4"/>
      <c r="J281" s="4"/>
      <c r="K281" s="4"/>
    </row>
    <row r="282" spans="1:11" ht="15" customHeight="1" x14ac:dyDescent="0.25">
      <c r="A282" s="2"/>
      <c r="B282" s="206" t="s">
        <v>26</v>
      </c>
      <c r="C282" s="181" t="s">
        <v>111</v>
      </c>
      <c r="D282" s="182"/>
      <c r="E282" s="183"/>
      <c r="F282" s="181" t="s">
        <v>118</v>
      </c>
      <c r="G282" s="182"/>
      <c r="H282" s="183"/>
      <c r="I282" s="4"/>
      <c r="J282" s="4"/>
      <c r="K282" s="4"/>
    </row>
    <row r="283" spans="1:11" ht="15" customHeight="1" x14ac:dyDescent="0.25">
      <c r="A283" s="2"/>
      <c r="B283" s="206"/>
      <c r="C283" s="184"/>
      <c r="D283" s="185"/>
      <c r="E283" s="186"/>
      <c r="F283" s="184"/>
      <c r="G283" s="185"/>
      <c r="H283" s="186"/>
      <c r="I283" s="4"/>
      <c r="J283" s="4"/>
      <c r="K283" s="4"/>
    </row>
    <row r="284" spans="1:11" ht="15.75" x14ac:dyDescent="0.25">
      <c r="A284" s="2"/>
      <c r="B284" s="206"/>
      <c r="C284" s="59" t="s">
        <v>2</v>
      </c>
      <c r="D284" s="59" t="s">
        <v>3</v>
      </c>
      <c r="E284" s="59" t="s">
        <v>32</v>
      </c>
      <c r="F284" s="59" t="s">
        <v>2</v>
      </c>
      <c r="G284" s="59" t="s">
        <v>3</v>
      </c>
      <c r="H284" s="59" t="s">
        <v>32</v>
      </c>
      <c r="I284" s="4"/>
      <c r="J284" s="4"/>
      <c r="K284" s="4"/>
    </row>
    <row r="285" spans="1:11" ht="15.75" x14ac:dyDescent="0.25">
      <c r="A285" s="2"/>
      <c r="B285" s="135" t="s">
        <v>5</v>
      </c>
      <c r="C285" s="59">
        <v>210</v>
      </c>
      <c r="D285" s="59">
        <v>210</v>
      </c>
      <c r="E285" s="59">
        <v>0</v>
      </c>
      <c r="F285" s="76">
        <v>280</v>
      </c>
      <c r="G285" s="76">
        <v>280</v>
      </c>
      <c r="H285" s="76">
        <v>13</v>
      </c>
      <c r="I285" s="4"/>
      <c r="J285" s="4"/>
      <c r="K285" s="4"/>
    </row>
    <row r="286" spans="1:11" ht="15.75" x14ac:dyDescent="0.25">
      <c r="A286" s="2"/>
      <c r="B286" s="223" t="s">
        <v>17</v>
      </c>
      <c r="C286" s="59">
        <v>10</v>
      </c>
      <c r="D286" s="59">
        <v>10</v>
      </c>
      <c r="E286" s="59">
        <v>0</v>
      </c>
      <c r="F286" s="76">
        <v>15</v>
      </c>
      <c r="G286" s="76">
        <v>15</v>
      </c>
      <c r="H286" s="76">
        <v>0</v>
      </c>
      <c r="I286" s="4"/>
      <c r="J286" s="4"/>
      <c r="K286" s="4"/>
    </row>
    <row r="287" spans="1:11" ht="15.75" x14ac:dyDescent="0.25">
      <c r="A287" s="2"/>
      <c r="B287" s="123" t="s">
        <v>49</v>
      </c>
      <c r="C287" s="132">
        <v>220</v>
      </c>
      <c r="D287" s="132">
        <v>220</v>
      </c>
      <c r="E287" s="132">
        <v>0</v>
      </c>
      <c r="F287" s="121">
        <f>SUM(F285:F286)</f>
        <v>295</v>
      </c>
      <c r="G287" s="121">
        <f>SUM(G285:G286)</f>
        <v>295</v>
      </c>
      <c r="H287" s="121">
        <f>SUM(H285:H286)</f>
        <v>13</v>
      </c>
      <c r="I287" s="4"/>
      <c r="J287" s="4"/>
      <c r="K287" s="4"/>
    </row>
    <row r="288" spans="1:11" ht="15.75" x14ac:dyDescent="0.25">
      <c r="A288" s="2"/>
      <c r="B288" s="140" t="s">
        <v>53</v>
      </c>
      <c r="C288" s="140"/>
      <c r="D288" s="140"/>
      <c r="E288" s="140"/>
      <c r="F288" s="140"/>
      <c r="G288" s="140"/>
      <c r="H288" s="140"/>
      <c r="I288" s="2"/>
      <c r="J288" s="2"/>
      <c r="K288" s="2"/>
    </row>
    <row r="289" spans="1:11" ht="15.75" x14ac:dyDescent="0.25">
      <c r="A289" s="2"/>
      <c r="B289" s="23"/>
      <c r="C289" s="4"/>
      <c r="D289" s="4"/>
      <c r="E289" s="4"/>
      <c r="F289" s="4"/>
      <c r="G289" s="4"/>
      <c r="H289" s="4"/>
      <c r="I289" s="4"/>
      <c r="J289" s="4"/>
      <c r="K289" s="2"/>
    </row>
    <row r="290" spans="1:11" ht="15.75" x14ac:dyDescent="0.25">
      <c r="A290" s="2"/>
      <c r="B290" s="203" t="s">
        <v>127</v>
      </c>
      <c r="C290" s="203"/>
      <c r="D290" s="203"/>
      <c r="E290" s="203"/>
      <c r="F290" s="203"/>
      <c r="G290" s="4"/>
      <c r="H290" s="4"/>
      <c r="I290" s="4"/>
      <c r="J290" s="4"/>
      <c r="K290" s="2"/>
    </row>
    <row r="291" spans="1:11" ht="15.75" x14ac:dyDescent="0.25">
      <c r="A291" s="2"/>
      <c r="B291" s="23" t="s">
        <v>54</v>
      </c>
      <c r="C291" s="4"/>
      <c r="D291" s="4"/>
      <c r="E291" s="4"/>
      <c r="F291" s="4"/>
      <c r="G291" s="4"/>
      <c r="H291" s="4"/>
      <c r="I291" s="4"/>
      <c r="J291" s="4"/>
      <c r="K291" s="2"/>
    </row>
    <row r="292" spans="1:11" ht="15.75" x14ac:dyDescent="0.25">
      <c r="A292" s="2"/>
      <c r="B292" s="4"/>
      <c r="C292" s="4"/>
      <c r="D292" s="4"/>
      <c r="E292" s="4"/>
      <c r="F292" s="4"/>
      <c r="G292" s="5" t="s">
        <v>55</v>
      </c>
      <c r="H292" s="4"/>
      <c r="I292" s="4"/>
      <c r="J292" s="4"/>
      <c r="K292" s="2"/>
    </row>
    <row r="293" spans="1:11" ht="15.75" x14ac:dyDescent="0.25">
      <c r="A293" s="2"/>
      <c r="B293" s="224"/>
      <c r="C293" s="4"/>
      <c r="D293" s="4"/>
      <c r="E293" s="4"/>
      <c r="F293" s="4"/>
      <c r="G293" s="4"/>
      <c r="H293" s="4"/>
      <c r="I293" s="4"/>
      <c r="J293" s="4"/>
      <c r="K293" s="2"/>
    </row>
    <row r="294" spans="1:11" x14ac:dyDescent="0.25">
      <c r="A294" s="2"/>
      <c r="B294" s="206" t="s">
        <v>26</v>
      </c>
      <c r="C294" s="207" t="s">
        <v>111</v>
      </c>
      <c r="D294" s="208"/>
      <c r="E294" s="209"/>
      <c r="F294" s="207" t="s">
        <v>118</v>
      </c>
      <c r="G294" s="208"/>
      <c r="H294" s="209"/>
      <c r="I294" s="4"/>
      <c r="J294" s="4"/>
      <c r="K294" s="2"/>
    </row>
    <row r="295" spans="1:11" x14ac:dyDescent="0.25">
      <c r="A295" s="2"/>
      <c r="B295" s="206"/>
      <c r="C295" s="210"/>
      <c r="D295" s="211"/>
      <c r="E295" s="212"/>
      <c r="F295" s="210"/>
      <c r="G295" s="211"/>
      <c r="H295" s="212"/>
      <c r="I295" s="4"/>
      <c r="J295" s="4"/>
      <c r="K295" s="2"/>
    </row>
    <row r="296" spans="1:11" ht="15.75" x14ac:dyDescent="0.25">
      <c r="A296" s="2"/>
      <c r="B296" s="206"/>
      <c r="C296" s="59" t="s">
        <v>2</v>
      </c>
      <c r="D296" s="59" t="s">
        <v>3</v>
      </c>
      <c r="E296" s="59" t="s">
        <v>32</v>
      </c>
      <c r="F296" s="59" t="s">
        <v>2</v>
      </c>
      <c r="G296" s="59" t="s">
        <v>3</v>
      </c>
      <c r="H296" s="59" t="s">
        <v>32</v>
      </c>
      <c r="I296" s="4"/>
      <c r="J296" s="4"/>
      <c r="K296" s="2"/>
    </row>
    <row r="297" spans="1:11" ht="15.75" x14ac:dyDescent="0.25">
      <c r="A297" s="2"/>
      <c r="B297" s="223" t="s">
        <v>5</v>
      </c>
      <c r="C297" s="59">
        <v>151</v>
      </c>
      <c r="D297" s="59">
        <v>151</v>
      </c>
      <c r="E297" s="59">
        <v>0</v>
      </c>
      <c r="F297" s="76">
        <v>130</v>
      </c>
      <c r="G297" s="76">
        <v>130</v>
      </c>
      <c r="H297" s="76">
        <v>0</v>
      </c>
      <c r="I297" s="4"/>
      <c r="J297" s="4"/>
      <c r="K297" s="2"/>
    </row>
    <row r="298" spans="1:11" ht="15.75" x14ac:dyDescent="0.25">
      <c r="A298" s="2"/>
      <c r="B298" s="223" t="s">
        <v>17</v>
      </c>
      <c r="C298" s="59">
        <v>0</v>
      </c>
      <c r="D298" s="59">
        <v>0</v>
      </c>
      <c r="E298" s="59">
        <v>0</v>
      </c>
      <c r="F298" s="76">
        <v>0</v>
      </c>
      <c r="G298" s="76">
        <v>0</v>
      </c>
      <c r="H298" s="76">
        <v>0</v>
      </c>
      <c r="I298" s="4"/>
      <c r="J298" s="4"/>
      <c r="K298" s="2"/>
    </row>
    <row r="299" spans="1:11" ht="15.75" x14ac:dyDescent="0.25">
      <c r="A299" s="2"/>
      <c r="B299" s="123" t="s">
        <v>49</v>
      </c>
      <c r="C299" s="132">
        <v>151</v>
      </c>
      <c r="D299" s="132">
        <v>151</v>
      </c>
      <c r="E299" s="132">
        <v>0</v>
      </c>
      <c r="F299" s="121">
        <v>130</v>
      </c>
      <c r="G299" s="121">
        <v>130</v>
      </c>
      <c r="H299" s="121">
        <v>0</v>
      </c>
      <c r="I299" s="4"/>
      <c r="J299" s="4"/>
      <c r="K299" s="2"/>
    </row>
    <row r="300" spans="1:11" ht="15.75" x14ac:dyDescent="0.25">
      <c r="A300" s="2"/>
      <c r="B300" s="7"/>
      <c r="C300" s="133"/>
      <c r="D300" s="133"/>
      <c r="E300" s="133"/>
      <c r="F300" s="133"/>
      <c r="G300" s="133"/>
      <c r="H300" s="133"/>
      <c r="I300" s="4"/>
      <c r="J300" s="4"/>
      <c r="K300" s="2"/>
    </row>
    <row r="301" spans="1:11" ht="15.75" x14ac:dyDescent="0.25">
      <c r="A301" s="2"/>
      <c r="B301" s="140" t="s">
        <v>64</v>
      </c>
      <c r="C301" s="140"/>
      <c r="D301" s="140"/>
      <c r="E301" s="140"/>
      <c r="F301" s="140"/>
      <c r="G301" s="140"/>
      <c r="H301" s="140"/>
      <c r="I301" s="140"/>
      <c r="J301" s="2"/>
      <c r="K301" s="2"/>
    </row>
    <row r="302" spans="1:11" ht="15.75" x14ac:dyDescent="0.25">
      <c r="A302" s="2"/>
      <c r="B302" s="205" t="s">
        <v>129</v>
      </c>
      <c r="C302" s="205"/>
      <c r="D302" s="205"/>
      <c r="E302" s="205"/>
      <c r="F302" s="205"/>
      <c r="G302" s="205"/>
      <c r="H302" s="205"/>
      <c r="I302" s="205"/>
      <c r="J302" s="205"/>
      <c r="K302" s="2"/>
    </row>
    <row r="303" spans="1:1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5.75" x14ac:dyDescent="0.25">
      <c r="A305" s="2"/>
      <c r="B305" s="23" t="s">
        <v>65</v>
      </c>
      <c r="C305" s="130"/>
      <c r="D305" s="130"/>
      <c r="E305" s="130"/>
      <c r="F305" s="130"/>
      <c r="G305" s="130"/>
      <c r="H305" s="130"/>
      <c r="I305" s="5" t="s">
        <v>56</v>
      </c>
      <c r="J305" s="2"/>
      <c r="K305" s="2"/>
    </row>
    <row r="306" spans="1:11" x14ac:dyDescent="0.25">
      <c r="A306" s="2"/>
      <c r="B306" s="206" t="s">
        <v>26</v>
      </c>
      <c r="C306" s="207" t="s">
        <v>111</v>
      </c>
      <c r="D306" s="208"/>
      <c r="E306" s="209"/>
      <c r="F306" s="207" t="s">
        <v>118</v>
      </c>
      <c r="G306" s="208"/>
      <c r="H306" s="209"/>
      <c r="I306" s="2"/>
      <c r="J306" s="2"/>
      <c r="K306" s="2"/>
    </row>
    <row r="307" spans="1:11" x14ac:dyDescent="0.25">
      <c r="A307" s="2"/>
      <c r="B307" s="206"/>
      <c r="C307" s="210"/>
      <c r="D307" s="211"/>
      <c r="E307" s="212"/>
      <c r="F307" s="210"/>
      <c r="G307" s="211"/>
      <c r="H307" s="212"/>
      <c r="I307" s="2"/>
      <c r="J307" s="2"/>
      <c r="K307" s="2"/>
    </row>
    <row r="308" spans="1:11" ht="15.75" x14ac:dyDescent="0.25">
      <c r="A308" s="2"/>
      <c r="B308" s="206"/>
      <c r="C308" s="59" t="s">
        <v>2</v>
      </c>
      <c r="D308" s="59" t="s">
        <v>3</v>
      </c>
      <c r="E308" s="59" t="s">
        <v>32</v>
      </c>
      <c r="F308" s="59" t="s">
        <v>2</v>
      </c>
      <c r="G308" s="59" t="s">
        <v>3</v>
      </c>
      <c r="H308" s="59" t="s">
        <v>32</v>
      </c>
      <c r="I308" s="2"/>
      <c r="J308" s="2"/>
      <c r="K308" s="2"/>
    </row>
    <row r="309" spans="1:11" ht="15.75" x14ac:dyDescent="0.25">
      <c r="A309" s="2"/>
      <c r="B309" s="135" t="s">
        <v>5</v>
      </c>
      <c r="C309" s="59">
        <v>12</v>
      </c>
      <c r="D309" s="59">
        <v>60</v>
      </c>
      <c r="E309" s="59">
        <v>0</v>
      </c>
      <c r="F309" s="76">
        <v>6</v>
      </c>
      <c r="G309" s="76">
        <v>30</v>
      </c>
      <c r="H309" s="76">
        <v>0</v>
      </c>
      <c r="I309" s="2"/>
      <c r="J309" s="2"/>
      <c r="K309" s="2"/>
    </row>
    <row r="310" spans="1:11" ht="15.75" x14ac:dyDescent="0.25">
      <c r="A310" s="2"/>
      <c r="B310" s="135" t="s">
        <v>14</v>
      </c>
      <c r="C310" s="59">
        <v>7</v>
      </c>
      <c r="D310" s="59">
        <v>35</v>
      </c>
      <c r="E310" s="59">
        <v>0</v>
      </c>
      <c r="F310" s="76">
        <v>5</v>
      </c>
      <c r="G310" s="76">
        <v>25</v>
      </c>
      <c r="H310" s="76">
        <v>0</v>
      </c>
      <c r="I310" s="2"/>
      <c r="J310" s="2"/>
      <c r="K310" s="2"/>
    </row>
    <row r="311" spans="1:11" ht="15.75" x14ac:dyDescent="0.25">
      <c r="A311" s="2"/>
      <c r="B311" s="135" t="s">
        <v>19</v>
      </c>
      <c r="C311" s="59">
        <v>2</v>
      </c>
      <c r="D311" s="59">
        <v>10</v>
      </c>
      <c r="E311" s="59">
        <v>0</v>
      </c>
      <c r="F311" s="76">
        <v>0</v>
      </c>
      <c r="G311" s="76">
        <v>0</v>
      </c>
      <c r="H311" s="76">
        <v>0</v>
      </c>
      <c r="I311" s="2"/>
      <c r="J311" s="2"/>
      <c r="K311" s="2"/>
    </row>
    <row r="312" spans="1:11" ht="15.75" x14ac:dyDescent="0.25">
      <c r="A312" s="2"/>
      <c r="B312" s="123" t="s">
        <v>49</v>
      </c>
      <c r="C312" s="132">
        <v>21</v>
      </c>
      <c r="D312" s="132">
        <f>SUM(D309:D311)</f>
        <v>105</v>
      </c>
      <c r="E312" s="132">
        <v>0</v>
      </c>
      <c r="F312" s="121">
        <f>SUM(F309:F311)</f>
        <v>11</v>
      </c>
      <c r="G312" s="121">
        <f>SUM(G309:G311)</f>
        <v>55</v>
      </c>
      <c r="H312" s="121">
        <f>SUM(H309:H311)</f>
        <v>0</v>
      </c>
      <c r="I312" s="2"/>
      <c r="J312" s="2"/>
      <c r="K312" s="2"/>
    </row>
    <row r="313" spans="1:11" ht="15.75" x14ac:dyDescent="0.25">
      <c r="A313" s="2"/>
      <c r="B313" s="2"/>
      <c r="C313" s="140" t="s">
        <v>66</v>
      </c>
      <c r="D313" s="140"/>
      <c r="E313" s="140"/>
      <c r="F313" s="140"/>
      <c r="G313" s="140"/>
      <c r="H313" s="140"/>
      <c r="I313" s="140"/>
      <c r="J313" s="140"/>
      <c r="K313" s="2"/>
    </row>
    <row r="314" spans="1:11" ht="15.75" x14ac:dyDescent="0.25">
      <c r="A314" s="2"/>
      <c r="B314" s="203" t="s">
        <v>155</v>
      </c>
      <c r="C314" s="203"/>
      <c r="D314" s="203"/>
      <c r="E314" s="203"/>
      <c r="F314" s="203"/>
      <c r="G314" s="203"/>
      <c r="H314" s="203"/>
      <c r="I314" s="4"/>
      <c r="J314" s="2"/>
      <c r="K314" s="2"/>
    </row>
    <row r="315" spans="1:11" ht="15.75" x14ac:dyDescent="0.25">
      <c r="A315" s="2"/>
      <c r="B315" s="213"/>
      <c r="C315" s="213"/>
      <c r="D315" s="213"/>
      <c r="E315" s="213"/>
      <c r="F315" s="213"/>
      <c r="G315" s="213"/>
      <c r="H315" s="213"/>
      <c r="I315" s="4"/>
      <c r="J315" s="2"/>
      <c r="K315" s="2"/>
    </row>
    <row r="316" spans="1:11" x14ac:dyDescent="0.25">
      <c r="A316" s="2"/>
      <c r="B316" s="214" t="s">
        <v>26</v>
      </c>
      <c r="C316" s="215" t="s">
        <v>111</v>
      </c>
      <c r="D316" s="216"/>
      <c r="E316" s="217"/>
      <c r="F316" s="215" t="s">
        <v>118</v>
      </c>
      <c r="G316" s="216"/>
      <c r="H316" s="217"/>
      <c r="I316" s="4"/>
      <c r="J316" s="2"/>
      <c r="K316" s="2"/>
    </row>
    <row r="317" spans="1:11" x14ac:dyDescent="0.25">
      <c r="A317" s="2"/>
      <c r="B317" s="218"/>
      <c r="C317" s="219"/>
      <c r="D317" s="220"/>
      <c r="E317" s="221"/>
      <c r="F317" s="219"/>
      <c r="G317" s="220"/>
      <c r="H317" s="221"/>
      <c r="I317" s="4"/>
      <c r="J317" s="2"/>
      <c r="K317" s="2"/>
    </row>
    <row r="318" spans="1:11" ht="15.75" x14ac:dyDescent="0.25">
      <c r="A318" s="2"/>
      <c r="B318" s="222"/>
      <c r="C318" s="59" t="s">
        <v>2</v>
      </c>
      <c r="D318" s="59" t="s">
        <v>3</v>
      </c>
      <c r="E318" s="59" t="s">
        <v>32</v>
      </c>
      <c r="F318" s="59" t="s">
        <v>2</v>
      </c>
      <c r="G318" s="59" t="s">
        <v>3</v>
      </c>
      <c r="H318" s="59" t="s">
        <v>32</v>
      </c>
      <c r="I318" s="4"/>
      <c r="J318" s="2"/>
      <c r="K318" s="2"/>
    </row>
    <row r="319" spans="1:11" ht="15.75" x14ac:dyDescent="0.25">
      <c r="A319" s="2"/>
      <c r="B319" s="223" t="s">
        <v>5</v>
      </c>
      <c r="C319" s="59">
        <v>413</v>
      </c>
      <c r="D319" s="59">
        <v>2881</v>
      </c>
      <c r="E319" s="59">
        <v>0</v>
      </c>
      <c r="F319" s="76">
        <v>241</v>
      </c>
      <c r="G319" s="76">
        <v>1680</v>
      </c>
      <c r="H319" s="76">
        <v>0</v>
      </c>
      <c r="I319" s="4"/>
      <c r="J319" s="2"/>
      <c r="K319" s="2"/>
    </row>
    <row r="320" spans="1:11" ht="15.75" x14ac:dyDescent="0.25">
      <c r="A320" s="2"/>
      <c r="B320" s="223" t="s">
        <v>14</v>
      </c>
      <c r="C320" s="59">
        <v>0</v>
      </c>
      <c r="D320" s="59">
        <v>0</v>
      </c>
      <c r="E320" s="59">
        <v>0</v>
      </c>
      <c r="F320" s="76">
        <v>0</v>
      </c>
      <c r="G320" s="76">
        <v>0</v>
      </c>
      <c r="H320" s="76">
        <v>0</v>
      </c>
      <c r="I320" s="4"/>
      <c r="J320" s="2"/>
      <c r="K320" s="2"/>
    </row>
    <row r="321" spans="1:11" ht="15.75" x14ac:dyDescent="0.25">
      <c r="A321" s="2"/>
      <c r="B321" s="223" t="s">
        <v>18</v>
      </c>
      <c r="C321" s="59">
        <v>0</v>
      </c>
      <c r="D321" s="59">
        <v>0</v>
      </c>
      <c r="E321" s="59">
        <v>0</v>
      </c>
      <c r="F321" s="76">
        <v>20</v>
      </c>
      <c r="G321" s="76">
        <v>140</v>
      </c>
      <c r="H321" s="76">
        <v>0</v>
      </c>
      <c r="I321" s="4"/>
      <c r="J321" s="2"/>
      <c r="K321" s="2"/>
    </row>
    <row r="322" spans="1:11" ht="15.75" x14ac:dyDescent="0.25">
      <c r="A322" s="2"/>
      <c r="B322" s="223" t="s">
        <v>17</v>
      </c>
      <c r="C322" s="59">
        <v>0</v>
      </c>
      <c r="D322" s="59">
        <v>0</v>
      </c>
      <c r="E322" s="59">
        <v>0</v>
      </c>
      <c r="F322" s="76">
        <v>0</v>
      </c>
      <c r="G322" s="76">
        <v>0</v>
      </c>
      <c r="H322" s="76">
        <v>0</v>
      </c>
      <c r="I322" s="4"/>
      <c r="J322" s="2"/>
      <c r="K322" s="2"/>
    </row>
    <row r="323" spans="1:11" ht="15.75" x14ac:dyDescent="0.25">
      <c r="A323" s="2"/>
      <c r="B323" s="123" t="s">
        <v>49</v>
      </c>
      <c r="C323" s="132">
        <f>SUM(C319:C322)</f>
        <v>413</v>
      </c>
      <c r="D323" s="132">
        <f>SUM(D319:D322)</f>
        <v>2881</v>
      </c>
      <c r="E323" s="132">
        <v>0</v>
      </c>
      <c r="F323" s="121">
        <f>SUM(F319:F322)</f>
        <v>261</v>
      </c>
      <c r="G323" s="121">
        <f>SUM(G319:G322)</f>
        <v>1820</v>
      </c>
      <c r="H323" s="121">
        <f>SUM(H319:H322)</f>
        <v>0</v>
      </c>
      <c r="I323" s="4"/>
      <c r="J323" s="2"/>
      <c r="K323" s="2"/>
    </row>
    <row r="324" spans="1:11" ht="15.75" x14ac:dyDescent="0.25">
      <c r="A324" s="2"/>
      <c r="B324" s="23"/>
      <c r="C324" s="23"/>
      <c r="D324" s="23"/>
      <c r="E324" s="23"/>
      <c r="F324" s="23"/>
      <c r="G324" s="23"/>
      <c r="H324" s="23"/>
      <c r="I324" s="4"/>
      <c r="J324" s="2"/>
      <c r="K324" s="2"/>
    </row>
    <row r="325" spans="1:11" ht="15.75" x14ac:dyDescent="0.25">
      <c r="A325" s="2"/>
      <c r="B325" s="3"/>
      <c r="C325" s="4"/>
      <c r="D325" s="4"/>
      <c r="E325" s="4"/>
      <c r="F325" s="4"/>
      <c r="G325" s="4"/>
      <c r="H325" s="4"/>
      <c r="I325" s="4"/>
      <c r="J325" s="2"/>
      <c r="K325" s="2"/>
    </row>
    <row r="326" spans="1:11" ht="15.75" x14ac:dyDescent="0.25">
      <c r="A326" s="2"/>
      <c r="B326" s="23"/>
      <c r="C326" s="140" t="s">
        <v>67</v>
      </c>
      <c r="D326" s="140"/>
      <c r="E326" s="140"/>
      <c r="F326" s="140"/>
      <c r="G326" s="140"/>
      <c r="H326" s="140"/>
      <c r="I326" s="140"/>
      <c r="J326" s="140"/>
      <c r="K326" s="2"/>
    </row>
    <row r="327" spans="1:11" ht="15.75" x14ac:dyDescent="0.25">
      <c r="A327" s="2"/>
      <c r="B327" s="203" t="s">
        <v>130</v>
      </c>
      <c r="C327" s="203"/>
      <c r="D327" s="203"/>
      <c r="E327" s="203"/>
      <c r="F327" s="203"/>
      <c r="G327" s="203"/>
      <c r="H327" s="203"/>
      <c r="I327" s="4"/>
      <c r="J327" s="2"/>
      <c r="K327" s="2"/>
    </row>
    <row r="328" spans="1:11" ht="15.75" x14ac:dyDescent="0.25">
      <c r="A328" s="2"/>
      <c r="B328" s="23" t="s">
        <v>59</v>
      </c>
      <c r="C328" s="225"/>
      <c r="D328" s="225"/>
      <c r="E328" s="225"/>
      <c r="F328" s="225"/>
      <c r="G328" s="225"/>
      <c r="H328" s="225"/>
      <c r="I328" s="4"/>
      <c r="J328" s="2"/>
      <c r="K328" s="2"/>
    </row>
    <row r="329" spans="1:11" ht="15.75" x14ac:dyDescent="0.25">
      <c r="A329" s="2"/>
      <c r="B329" s="224"/>
      <c r="C329" s="225"/>
      <c r="D329" s="225"/>
      <c r="E329" s="225"/>
      <c r="F329" s="225"/>
      <c r="G329" s="225"/>
      <c r="H329" s="5" t="s">
        <v>58</v>
      </c>
      <c r="I329" s="4"/>
      <c r="J329" s="2"/>
      <c r="K329" s="2"/>
    </row>
    <row r="330" spans="1:11" x14ac:dyDescent="0.25">
      <c r="A330" s="2"/>
      <c r="B330" s="214" t="s">
        <v>26</v>
      </c>
      <c r="C330" s="215" t="s">
        <v>111</v>
      </c>
      <c r="D330" s="216"/>
      <c r="E330" s="217"/>
      <c r="F330" s="215" t="s">
        <v>118</v>
      </c>
      <c r="G330" s="216"/>
      <c r="H330" s="217"/>
      <c r="I330" s="4"/>
      <c r="J330" s="2"/>
      <c r="K330" s="2"/>
    </row>
    <row r="331" spans="1:11" x14ac:dyDescent="0.25">
      <c r="A331" s="2"/>
      <c r="B331" s="218"/>
      <c r="C331" s="219"/>
      <c r="D331" s="220"/>
      <c r="E331" s="221"/>
      <c r="F331" s="219"/>
      <c r="G331" s="220"/>
      <c r="H331" s="221"/>
      <c r="I331" s="4"/>
      <c r="J331" s="2"/>
      <c r="K331" s="2"/>
    </row>
    <row r="332" spans="1:11" ht="15.75" x14ac:dyDescent="0.25">
      <c r="A332" s="2"/>
      <c r="B332" s="222"/>
      <c r="C332" s="59" t="s">
        <v>2</v>
      </c>
      <c r="D332" s="59" t="s">
        <v>3</v>
      </c>
      <c r="E332" s="59" t="s">
        <v>32</v>
      </c>
      <c r="F332" s="59" t="s">
        <v>2</v>
      </c>
      <c r="G332" s="59" t="s">
        <v>3</v>
      </c>
      <c r="H332" s="59" t="s">
        <v>32</v>
      </c>
      <c r="I332" s="4"/>
      <c r="J332" s="2"/>
      <c r="K332" s="2"/>
    </row>
    <row r="333" spans="1:11" ht="15.75" x14ac:dyDescent="0.25">
      <c r="A333" s="2"/>
      <c r="B333" s="223" t="s">
        <v>5</v>
      </c>
      <c r="C333" s="59">
        <v>532</v>
      </c>
      <c r="D333" s="59">
        <v>1091</v>
      </c>
      <c r="E333" s="59">
        <v>5</v>
      </c>
      <c r="F333" s="76">
        <v>2089</v>
      </c>
      <c r="G333" s="76">
        <v>4197</v>
      </c>
      <c r="H333" s="76">
        <v>0</v>
      </c>
      <c r="I333" s="4"/>
      <c r="J333" s="2"/>
      <c r="K333" s="2"/>
    </row>
    <row r="334" spans="1:11" ht="15.75" x14ac:dyDescent="0.25">
      <c r="A334" s="2"/>
      <c r="B334" s="223" t="s">
        <v>14</v>
      </c>
      <c r="C334" s="59">
        <v>105</v>
      </c>
      <c r="D334" s="59">
        <v>210</v>
      </c>
      <c r="E334" s="59">
        <v>0</v>
      </c>
      <c r="F334" s="76">
        <v>714</v>
      </c>
      <c r="G334" s="76">
        <v>1704</v>
      </c>
      <c r="H334" s="76">
        <v>61</v>
      </c>
      <c r="I334" s="4"/>
      <c r="J334" s="2"/>
      <c r="K334" s="2"/>
    </row>
    <row r="335" spans="1:11" ht="15.75" x14ac:dyDescent="0.25">
      <c r="A335" s="2"/>
      <c r="B335" s="223" t="s">
        <v>19</v>
      </c>
      <c r="C335" s="59">
        <v>0</v>
      </c>
      <c r="D335" s="59">
        <v>0</v>
      </c>
      <c r="E335" s="59">
        <v>0</v>
      </c>
      <c r="F335" s="76">
        <v>0</v>
      </c>
      <c r="G335" s="76">
        <v>0</v>
      </c>
      <c r="H335" s="76">
        <v>0</v>
      </c>
      <c r="I335" s="4"/>
      <c r="J335" s="2"/>
      <c r="K335" s="2"/>
    </row>
    <row r="336" spans="1:11" ht="15.75" x14ac:dyDescent="0.25">
      <c r="A336" s="2"/>
      <c r="B336" s="223" t="s">
        <v>17</v>
      </c>
      <c r="C336" s="59">
        <v>50</v>
      </c>
      <c r="D336" s="59">
        <v>100</v>
      </c>
      <c r="E336" s="59">
        <v>0</v>
      </c>
      <c r="F336" s="76">
        <v>160</v>
      </c>
      <c r="G336" s="76">
        <v>320</v>
      </c>
      <c r="H336" s="76">
        <v>0</v>
      </c>
      <c r="I336" s="4"/>
      <c r="J336" s="2"/>
      <c r="K336" s="2"/>
    </row>
    <row r="337" spans="1:11" ht="15.75" x14ac:dyDescent="0.25">
      <c r="A337" s="2"/>
      <c r="B337" s="123" t="s">
        <v>49</v>
      </c>
      <c r="C337" s="132">
        <f>SUM(C333:C336)</f>
        <v>687</v>
      </c>
      <c r="D337" s="132">
        <f>SUM(D333:D336)</f>
        <v>1401</v>
      </c>
      <c r="E337" s="132">
        <v>5</v>
      </c>
      <c r="F337" s="121">
        <f>SUM(F333:F336)</f>
        <v>2963</v>
      </c>
      <c r="G337" s="121">
        <f>SUM(G333:G336)</f>
        <v>6221</v>
      </c>
      <c r="H337" s="121">
        <f>SUM(H333:H336)</f>
        <v>61</v>
      </c>
      <c r="I337" s="4"/>
      <c r="J337" s="2"/>
      <c r="K337" s="2"/>
    </row>
    <row r="338" spans="1:1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5.75" x14ac:dyDescent="0.25">
      <c r="A339" s="2"/>
      <c r="B339" s="152" t="s">
        <v>241</v>
      </c>
      <c r="C339" s="152"/>
      <c r="D339" s="152"/>
      <c r="E339" s="152"/>
      <c r="F339" s="152"/>
      <c r="G339" s="152"/>
      <c r="H339" s="152"/>
      <c r="I339" s="152"/>
      <c r="J339" s="152"/>
      <c r="K339" s="2"/>
    </row>
    <row r="340" spans="1:11" ht="15.75" x14ac:dyDescent="0.25">
      <c r="A340" s="2"/>
      <c r="B340" s="2"/>
      <c r="C340" s="2"/>
      <c r="D340" s="2"/>
      <c r="E340" s="2"/>
      <c r="F340" s="2"/>
      <c r="G340" s="2"/>
      <c r="H340" s="2"/>
      <c r="I340" s="153"/>
      <c r="J340" s="153"/>
      <c r="K340" s="153"/>
    </row>
    <row r="341" spans="1:1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5.75" x14ac:dyDescent="0.25">
      <c r="A342" s="2"/>
      <c r="B342" s="2"/>
      <c r="C342" s="2"/>
      <c r="D342" s="2"/>
      <c r="E342" s="2"/>
      <c r="F342" s="2"/>
      <c r="G342" s="153" t="s">
        <v>57</v>
      </c>
      <c r="H342" s="153"/>
      <c r="I342" s="153"/>
      <c r="J342" s="2"/>
      <c r="K342" s="2"/>
    </row>
    <row r="343" spans="1:1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5.75" x14ac:dyDescent="0.25">
      <c r="A357" s="2"/>
      <c r="B357" s="2"/>
      <c r="C357" s="140" t="s">
        <v>68</v>
      </c>
      <c r="D357" s="140"/>
      <c r="E357" s="140"/>
      <c r="F357" s="140"/>
      <c r="G357" s="140"/>
      <c r="H357" s="140"/>
      <c r="I357" s="140"/>
      <c r="J357" s="140"/>
      <c r="K357" s="2"/>
    </row>
    <row r="358" spans="1:11" ht="15.75" x14ac:dyDescent="0.25">
      <c r="A358" s="2"/>
      <c r="B358" s="203" t="s">
        <v>128</v>
      </c>
      <c r="C358" s="203"/>
      <c r="D358" s="203"/>
      <c r="E358" s="203"/>
      <c r="F358" s="203"/>
      <c r="G358" s="203"/>
      <c r="H358" s="203"/>
      <c r="I358" s="4"/>
      <c r="J358" s="8"/>
      <c r="K358" s="2"/>
    </row>
    <row r="359" spans="1:11" ht="15.75" x14ac:dyDescent="0.25">
      <c r="A359" s="2"/>
      <c r="B359" s="23" t="s">
        <v>60</v>
      </c>
      <c r="C359" s="4"/>
      <c r="D359" s="4"/>
      <c r="E359" s="4"/>
      <c r="F359" s="4"/>
      <c r="G359" s="4"/>
      <c r="H359" s="4"/>
      <c r="I359" s="4"/>
      <c r="J359" s="2"/>
      <c r="K359" s="2"/>
    </row>
    <row r="360" spans="1:11" ht="15.75" x14ac:dyDescent="0.25">
      <c r="A360" s="2"/>
      <c r="B360" s="2"/>
      <c r="C360" s="2"/>
      <c r="D360" s="2"/>
      <c r="E360" s="2"/>
      <c r="F360" s="2"/>
      <c r="G360" s="2"/>
      <c r="H360" s="5" t="s">
        <v>61</v>
      </c>
      <c r="I360" s="2"/>
      <c r="J360" s="2"/>
      <c r="K360" s="2"/>
    </row>
    <row r="361" spans="1:11" ht="15.75" x14ac:dyDescent="0.25">
      <c r="A361" s="2"/>
      <c r="B361" s="2"/>
      <c r="C361" s="2"/>
      <c r="D361" s="2"/>
      <c r="E361" s="2"/>
      <c r="F361" s="2"/>
      <c r="G361" s="2"/>
      <c r="H361" s="2"/>
      <c r="I361" s="5"/>
      <c r="J361" s="2"/>
      <c r="K361" s="2"/>
    </row>
    <row r="362" spans="1:11" x14ac:dyDescent="0.25">
      <c r="A362" s="2"/>
      <c r="B362" s="179" t="s">
        <v>34</v>
      </c>
      <c r="C362" s="181" t="s">
        <v>111</v>
      </c>
      <c r="D362" s="182"/>
      <c r="E362" s="183"/>
      <c r="F362" s="181" t="s">
        <v>118</v>
      </c>
      <c r="G362" s="182"/>
      <c r="H362" s="183"/>
      <c r="I362" s="2"/>
      <c r="J362" s="2"/>
      <c r="K362" s="2"/>
    </row>
    <row r="363" spans="1:11" x14ac:dyDescent="0.25">
      <c r="A363" s="2"/>
      <c r="B363" s="179"/>
      <c r="C363" s="184"/>
      <c r="D363" s="185"/>
      <c r="E363" s="186"/>
      <c r="F363" s="184"/>
      <c r="G363" s="185"/>
      <c r="H363" s="186"/>
      <c r="I363" s="2"/>
      <c r="J363" s="2"/>
      <c r="K363" s="2"/>
    </row>
    <row r="364" spans="1:11" ht="15.75" x14ac:dyDescent="0.25">
      <c r="A364" s="2"/>
      <c r="B364" s="179"/>
      <c r="C364" s="134" t="s">
        <v>2</v>
      </c>
      <c r="D364" s="134" t="s">
        <v>3</v>
      </c>
      <c r="E364" s="134" t="s">
        <v>32</v>
      </c>
      <c r="F364" s="134" t="s">
        <v>2</v>
      </c>
      <c r="G364" s="134" t="s">
        <v>3</v>
      </c>
      <c r="H364" s="134" t="s">
        <v>32</v>
      </c>
      <c r="I364" s="2"/>
      <c r="J364" s="2"/>
      <c r="K364" s="2"/>
    </row>
    <row r="365" spans="1:11" ht="15.75" x14ac:dyDescent="0.25">
      <c r="A365" s="2"/>
      <c r="B365" s="135" t="s">
        <v>5</v>
      </c>
      <c r="C365" s="226">
        <v>73</v>
      </c>
      <c r="D365" s="226">
        <v>73</v>
      </c>
      <c r="E365" s="226">
        <v>39</v>
      </c>
      <c r="F365" s="76">
        <v>2194</v>
      </c>
      <c r="G365" s="76">
        <v>2500</v>
      </c>
      <c r="H365" s="76">
        <v>412</v>
      </c>
      <c r="I365" s="2"/>
      <c r="J365" s="2"/>
      <c r="K365" s="2"/>
    </row>
    <row r="366" spans="1:11" ht="15.75" x14ac:dyDescent="0.25">
      <c r="A366" s="2"/>
      <c r="B366" s="223" t="s">
        <v>14</v>
      </c>
      <c r="C366" s="226">
        <v>38</v>
      </c>
      <c r="D366" s="226">
        <v>38</v>
      </c>
      <c r="E366" s="226">
        <v>9</v>
      </c>
      <c r="F366" s="76">
        <v>32</v>
      </c>
      <c r="G366" s="76">
        <v>32</v>
      </c>
      <c r="H366" s="76">
        <v>2</v>
      </c>
      <c r="I366" s="2"/>
      <c r="J366" s="2"/>
      <c r="K366" s="2"/>
    </row>
    <row r="367" spans="1:11" ht="15.75" x14ac:dyDescent="0.25">
      <c r="A367" s="2"/>
      <c r="B367" s="223" t="s">
        <v>17</v>
      </c>
      <c r="C367" s="226">
        <v>0</v>
      </c>
      <c r="D367" s="226">
        <v>0</v>
      </c>
      <c r="E367" s="226">
        <v>0</v>
      </c>
      <c r="F367" s="76">
        <v>10</v>
      </c>
      <c r="G367" s="76">
        <v>10</v>
      </c>
      <c r="H367" s="76">
        <v>0</v>
      </c>
      <c r="I367" s="2"/>
      <c r="J367" s="2"/>
      <c r="K367" s="2"/>
    </row>
    <row r="368" spans="1:11" ht="15.75" x14ac:dyDescent="0.25">
      <c r="A368" s="2"/>
      <c r="B368" s="223" t="s">
        <v>19</v>
      </c>
      <c r="C368" s="226">
        <v>0</v>
      </c>
      <c r="D368" s="226">
        <v>0</v>
      </c>
      <c r="E368" s="226">
        <v>0</v>
      </c>
      <c r="F368" s="76">
        <v>0</v>
      </c>
      <c r="G368" s="76">
        <v>0</v>
      </c>
      <c r="H368" s="76">
        <v>0</v>
      </c>
      <c r="I368" s="2"/>
      <c r="J368" s="2"/>
      <c r="K368" s="2"/>
    </row>
    <row r="369" spans="1:12" ht="15.75" x14ac:dyDescent="0.25">
      <c r="A369" s="2"/>
      <c r="B369" s="136" t="s">
        <v>33</v>
      </c>
      <c r="C369" s="132">
        <f t="shared" ref="C369:H369" si="12">SUM(C365:C368)</f>
        <v>111</v>
      </c>
      <c r="D369" s="132">
        <f t="shared" si="12"/>
        <v>111</v>
      </c>
      <c r="E369" s="132">
        <f t="shared" si="12"/>
        <v>48</v>
      </c>
      <c r="F369" s="121">
        <f t="shared" si="12"/>
        <v>2236</v>
      </c>
      <c r="G369" s="121">
        <f t="shared" si="12"/>
        <v>2542</v>
      </c>
      <c r="H369" s="121">
        <f t="shared" si="12"/>
        <v>414</v>
      </c>
      <c r="I369" s="2"/>
      <c r="J369" s="2"/>
      <c r="K369" s="2"/>
    </row>
    <row r="370" spans="1:12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153" t="s">
        <v>240</v>
      </c>
      <c r="K370" s="153"/>
      <c r="L370" s="153"/>
    </row>
    <row r="371" spans="1:12" ht="15.75" x14ac:dyDescent="0.25">
      <c r="A371" s="2"/>
      <c r="B371" s="152" t="s">
        <v>242</v>
      </c>
      <c r="C371" s="152"/>
      <c r="D371" s="152"/>
      <c r="E371" s="152"/>
      <c r="F371" s="152"/>
      <c r="G371" s="152"/>
      <c r="H371" s="152"/>
      <c r="I371" s="152"/>
      <c r="J371" s="152"/>
      <c r="K371" s="2"/>
    </row>
    <row r="384" spans="1:12" x14ac:dyDescent="0.25">
      <c r="B384" s="201"/>
      <c r="C384" s="202" t="s">
        <v>131</v>
      </c>
      <c r="D384" s="202"/>
      <c r="E384" s="202"/>
      <c r="F384" s="202"/>
      <c r="G384" s="202"/>
      <c r="H384" s="202"/>
    </row>
    <row r="385" spans="2:8" ht="15.75" x14ac:dyDescent="0.25">
      <c r="B385" s="203" t="s">
        <v>132</v>
      </c>
      <c r="C385" s="203"/>
      <c r="D385" s="203"/>
      <c r="E385" s="203"/>
      <c r="F385" s="203"/>
      <c r="G385" s="203"/>
      <c r="H385" s="203"/>
    </row>
    <row r="386" spans="2:8" x14ac:dyDescent="0.25">
      <c r="B386" s="201"/>
      <c r="C386" s="201"/>
      <c r="D386" s="201"/>
      <c r="E386" s="201"/>
      <c r="F386" s="201"/>
      <c r="G386" s="201"/>
      <c r="H386" s="201"/>
    </row>
    <row r="387" spans="2:8" x14ac:dyDescent="0.25">
      <c r="B387" s="201"/>
      <c r="C387" s="201"/>
      <c r="D387" s="202" t="s">
        <v>133</v>
      </c>
      <c r="E387" s="202"/>
      <c r="F387" s="202"/>
      <c r="G387" s="202"/>
      <c r="H387" s="201"/>
    </row>
    <row r="388" spans="2:8" ht="15.75" x14ac:dyDescent="0.25">
      <c r="B388" s="203" t="s">
        <v>134</v>
      </c>
      <c r="C388" s="203"/>
      <c r="D388" s="203"/>
      <c r="E388" s="203"/>
      <c r="F388" s="203"/>
      <c r="G388" s="203"/>
      <c r="H388" s="203"/>
    </row>
    <row r="389" spans="2:8" x14ac:dyDescent="0.25">
      <c r="B389" s="201"/>
      <c r="C389" s="201"/>
      <c r="D389" s="202" t="s">
        <v>135</v>
      </c>
      <c r="E389" s="202"/>
      <c r="F389" s="202"/>
      <c r="G389" s="202"/>
      <c r="H389" s="201"/>
    </row>
    <row r="390" spans="2:8" ht="15.75" x14ac:dyDescent="0.25">
      <c r="B390" s="203" t="s">
        <v>136</v>
      </c>
      <c r="C390" s="203"/>
      <c r="D390" s="203"/>
      <c r="E390" s="203"/>
      <c r="F390" s="203"/>
      <c r="G390" s="203"/>
      <c r="H390" s="203"/>
    </row>
    <row r="391" spans="2:8" x14ac:dyDescent="0.25">
      <c r="B391" s="201"/>
      <c r="C391" s="201"/>
      <c r="D391" s="202" t="s">
        <v>137</v>
      </c>
      <c r="E391" s="202"/>
      <c r="F391" s="202"/>
      <c r="G391" s="202"/>
      <c r="H391" s="201"/>
    </row>
    <row r="392" spans="2:8" ht="15.75" x14ac:dyDescent="0.25">
      <c r="B392" s="203" t="s">
        <v>138</v>
      </c>
      <c r="C392" s="203"/>
      <c r="D392" s="203"/>
      <c r="E392" s="203"/>
      <c r="F392" s="203"/>
      <c r="G392" s="203"/>
      <c r="H392" s="203"/>
    </row>
    <row r="393" spans="2:8" x14ac:dyDescent="0.25">
      <c r="B393" s="201"/>
      <c r="C393" s="201"/>
      <c r="D393" s="202" t="s">
        <v>139</v>
      </c>
      <c r="E393" s="202"/>
      <c r="F393" s="202"/>
      <c r="G393" s="202"/>
      <c r="H393" s="201"/>
    </row>
    <row r="394" spans="2:8" ht="15.75" x14ac:dyDescent="0.25">
      <c r="B394" s="203" t="s">
        <v>140</v>
      </c>
      <c r="C394" s="203"/>
      <c r="D394" s="203"/>
      <c r="E394" s="203"/>
      <c r="F394" s="203"/>
      <c r="G394" s="203"/>
      <c r="H394" s="203"/>
    </row>
    <row r="395" spans="2:8" x14ac:dyDescent="0.25">
      <c r="B395" s="201"/>
      <c r="C395" s="201"/>
      <c r="D395" s="202" t="s">
        <v>141</v>
      </c>
      <c r="E395" s="202"/>
      <c r="F395" s="202"/>
      <c r="G395" s="202"/>
      <c r="H395" s="201"/>
    </row>
    <row r="396" spans="2:8" ht="15.75" x14ac:dyDescent="0.25">
      <c r="B396" s="203" t="s">
        <v>142</v>
      </c>
      <c r="C396" s="203"/>
      <c r="D396" s="203"/>
      <c r="E396" s="203"/>
      <c r="F396" s="203"/>
      <c r="G396" s="203"/>
      <c r="H396" s="203"/>
    </row>
    <row r="397" spans="2:8" x14ac:dyDescent="0.25">
      <c r="B397" s="201"/>
      <c r="C397" s="201"/>
      <c r="D397" s="202" t="s">
        <v>143</v>
      </c>
      <c r="E397" s="202"/>
      <c r="F397" s="202"/>
      <c r="G397" s="202"/>
      <c r="H397" s="201"/>
    </row>
    <row r="398" spans="2:8" ht="15.75" x14ac:dyDescent="0.25">
      <c r="B398" s="203" t="s">
        <v>144</v>
      </c>
      <c r="C398" s="203"/>
      <c r="D398" s="203"/>
      <c r="E398" s="203"/>
      <c r="F398" s="203"/>
      <c r="G398" s="203"/>
      <c r="H398" s="203"/>
    </row>
    <row r="399" spans="2:8" x14ac:dyDescent="0.25">
      <c r="B399" s="201"/>
      <c r="C399" s="201"/>
      <c r="D399" s="202" t="s">
        <v>145</v>
      </c>
      <c r="E399" s="202"/>
      <c r="F399" s="202"/>
      <c r="G399" s="202"/>
      <c r="H399" s="201"/>
    </row>
    <row r="400" spans="2:8" ht="15.75" x14ac:dyDescent="0.25">
      <c r="B400" s="203" t="s">
        <v>146</v>
      </c>
      <c r="C400" s="203"/>
      <c r="D400" s="203"/>
      <c r="E400" s="203"/>
      <c r="F400" s="203"/>
      <c r="G400" s="203"/>
      <c r="H400" s="203"/>
    </row>
    <row r="401" spans="2:8" x14ac:dyDescent="0.25">
      <c r="B401" s="201"/>
      <c r="C401" s="201"/>
      <c r="D401" s="202" t="s">
        <v>147</v>
      </c>
      <c r="E401" s="202"/>
      <c r="F401" s="202"/>
      <c r="G401" s="202"/>
      <c r="H401" s="201"/>
    </row>
    <row r="402" spans="2:8" ht="15.75" x14ac:dyDescent="0.25">
      <c r="B402" s="203" t="s">
        <v>148</v>
      </c>
      <c r="C402" s="203"/>
      <c r="D402" s="203"/>
      <c r="E402" s="203"/>
      <c r="F402" s="203"/>
      <c r="G402" s="203"/>
      <c r="H402" s="203"/>
    </row>
    <row r="403" spans="2:8" x14ac:dyDescent="0.25">
      <c r="B403" s="201"/>
      <c r="C403" s="201"/>
      <c r="D403" s="202" t="s">
        <v>149</v>
      </c>
      <c r="E403" s="202"/>
      <c r="F403" s="202"/>
      <c r="G403" s="202"/>
      <c r="H403" s="201"/>
    </row>
    <row r="404" spans="2:8" ht="15.75" x14ac:dyDescent="0.25">
      <c r="B404" s="203" t="s">
        <v>150</v>
      </c>
      <c r="C404" s="203"/>
      <c r="D404" s="203"/>
      <c r="E404" s="203"/>
      <c r="F404" s="203"/>
      <c r="G404" s="203"/>
      <c r="H404" s="203"/>
    </row>
    <row r="405" spans="2:8" x14ac:dyDescent="0.25">
      <c r="B405" s="201"/>
      <c r="C405" s="201"/>
      <c r="D405" s="202" t="s">
        <v>151</v>
      </c>
      <c r="E405" s="202"/>
      <c r="F405" s="202"/>
      <c r="G405" s="202"/>
      <c r="H405" s="201"/>
    </row>
    <row r="406" spans="2:8" ht="15.75" x14ac:dyDescent="0.25">
      <c r="B406" s="203" t="s">
        <v>152</v>
      </c>
      <c r="C406" s="203"/>
      <c r="D406" s="203"/>
      <c r="E406" s="203"/>
      <c r="F406" s="203"/>
      <c r="G406" s="203"/>
      <c r="H406" s="203"/>
    </row>
  </sheetData>
  <mergeCells count="141">
    <mergeCell ref="F264:G264"/>
    <mergeCell ref="F265:G265"/>
    <mergeCell ref="J370:L370"/>
    <mergeCell ref="G342:I342"/>
    <mergeCell ref="B371:J371"/>
    <mergeCell ref="B261:I261"/>
    <mergeCell ref="G262:H262"/>
    <mergeCell ref="B163:C163"/>
    <mergeCell ref="G163:I163"/>
    <mergeCell ref="B164:C164"/>
    <mergeCell ref="B169:J169"/>
    <mergeCell ref="B171:B173"/>
    <mergeCell ref="C171:E172"/>
    <mergeCell ref="F171:H172"/>
    <mergeCell ref="B182:I182"/>
    <mergeCell ref="H183:I183"/>
    <mergeCell ref="B196:F196"/>
    <mergeCell ref="B197:H197"/>
    <mergeCell ref="E200:G200"/>
    <mergeCell ref="B249:I250"/>
    <mergeCell ref="B252:B254"/>
    <mergeCell ref="C252:E253"/>
    <mergeCell ref="F252:H253"/>
    <mergeCell ref="C225:E226"/>
    <mergeCell ref="F225:H226"/>
    <mergeCell ref="C201:D202"/>
    <mergeCell ref="G210:H210"/>
    <mergeCell ref="E205:F205"/>
    <mergeCell ref="B201:B203"/>
    <mergeCell ref="G138:H138"/>
    <mergeCell ref="I138:J138"/>
    <mergeCell ref="B147:I147"/>
    <mergeCell ref="B102:I102"/>
    <mergeCell ref="A104:I104"/>
    <mergeCell ref="A106:J106"/>
    <mergeCell ref="B108:B109"/>
    <mergeCell ref="C108:E108"/>
    <mergeCell ref="F108:H108"/>
    <mergeCell ref="C115:E115"/>
    <mergeCell ref="A59:C59"/>
    <mergeCell ref="A62:G62"/>
    <mergeCell ref="A80:C80"/>
    <mergeCell ref="A85:H85"/>
    <mergeCell ref="A61:H61"/>
    <mergeCell ref="A96:E96"/>
    <mergeCell ref="A117:J117"/>
    <mergeCell ref="C132:E132"/>
    <mergeCell ref="F115:H115"/>
    <mergeCell ref="B276:H276"/>
    <mergeCell ref="B358:H358"/>
    <mergeCell ref="C326:J326"/>
    <mergeCell ref="B330:B332"/>
    <mergeCell ref="C330:E331"/>
    <mergeCell ref="F330:H331"/>
    <mergeCell ref="B278:F278"/>
    <mergeCell ref="B290:F290"/>
    <mergeCell ref="B315:H315"/>
    <mergeCell ref="B314:H314"/>
    <mergeCell ref="B327:H327"/>
    <mergeCell ref="B294:B296"/>
    <mergeCell ref="A1:J1"/>
    <mergeCell ref="A5:J5"/>
    <mergeCell ref="A2:J2"/>
    <mergeCell ref="B50:B55"/>
    <mergeCell ref="A7:A30"/>
    <mergeCell ref="A42:A49"/>
    <mergeCell ref="A50:A55"/>
    <mergeCell ref="B42:B49"/>
    <mergeCell ref="B56:B58"/>
    <mergeCell ref="A56:A58"/>
    <mergeCell ref="A4:I4"/>
    <mergeCell ref="B7:B30"/>
    <mergeCell ref="A31:A41"/>
    <mergeCell ref="B31:B41"/>
    <mergeCell ref="C384:H384"/>
    <mergeCell ref="C294:E295"/>
    <mergeCell ref="F294:H295"/>
    <mergeCell ref="B301:I301"/>
    <mergeCell ref="B302:J302"/>
    <mergeCell ref="B282:B284"/>
    <mergeCell ref="C282:E283"/>
    <mergeCell ref="F282:H283"/>
    <mergeCell ref="B288:H288"/>
    <mergeCell ref="B306:B308"/>
    <mergeCell ref="C306:E307"/>
    <mergeCell ref="F306:H307"/>
    <mergeCell ref="C313:J313"/>
    <mergeCell ref="B339:J339"/>
    <mergeCell ref="I340:K340"/>
    <mergeCell ref="C357:J357"/>
    <mergeCell ref="B362:B364"/>
    <mergeCell ref="C362:E363"/>
    <mergeCell ref="F362:H363"/>
    <mergeCell ref="G118:H118"/>
    <mergeCell ref="I148:J148"/>
    <mergeCell ref="C161:G161"/>
    <mergeCell ref="G206:H206"/>
    <mergeCell ref="G207:H207"/>
    <mergeCell ref="B222:I223"/>
    <mergeCell ref="B225:B227"/>
    <mergeCell ref="B233:I233"/>
    <mergeCell ref="G234:H234"/>
    <mergeCell ref="E201:H202"/>
    <mergeCell ref="E203:F203"/>
    <mergeCell ref="G203:H203"/>
    <mergeCell ref="E204:F204"/>
    <mergeCell ref="H164:I164"/>
    <mergeCell ref="E206:F206"/>
    <mergeCell ref="E207:F207"/>
    <mergeCell ref="B209:I209"/>
    <mergeCell ref="G204:H204"/>
    <mergeCell ref="G205:H205"/>
    <mergeCell ref="B162:J162"/>
    <mergeCell ref="B133:J133"/>
    <mergeCell ref="B138:B139"/>
    <mergeCell ref="C138:D138"/>
    <mergeCell ref="E138:F138"/>
    <mergeCell ref="D401:G401"/>
    <mergeCell ref="B402:H402"/>
    <mergeCell ref="D403:G403"/>
    <mergeCell ref="B404:H404"/>
    <mergeCell ref="D405:G405"/>
    <mergeCell ref="B406:H406"/>
    <mergeCell ref="B316:B318"/>
    <mergeCell ref="C316:E317"/>
    <mergeCell ref="F316:H317"/>
    <mergeCell ref="B392:H392"/>
    <mergeCell ref="D393:G393"/>
    <mergeCell ref="B394:H394"/>
    <mergeCell ref="D395:G395"/>
    <mergeCell ref="B396:H396"/>
    <mergeCell ref="D397:G397"/>
    <mergeCell ref="B398:H398"/>
    <mergeCell ref="D399:G399"/>
    <mergeCell ref="B400:H400"/>
    <mergeCell ref="B385:H385"/>
    <mergeCell ref="D387:G387"/>
    <mergeCell ref="B388:H388"/>
    <mergeCell ref="D389:G389"/>
    <mergeCell ref="B390:H390"/>
    <mergeCell ref="D391:G391"/>
  </mergeCells>
  <pageMargins left="0.7" right="0.7" top="0.75" bottom="0.75" header="0.3" footer="0.3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2020-02-19T11:20:26Z</dcterms:modified>
</cp:coreProperties>
</file>